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２Ｄ" sheetId="1" r:id="rId1"/>
    <sheet name="2部リーグＤ" sheetId="2" r:id="rId2"/>
    <sheet name="累積警告" sheetId="3" r:id="rId3"/>
  </sheets>
  <definedNames>
    <definedName name="_xlnm.Print_Area" localSheetId="1">'2部リーグＤ'!$A$1:$BO$35</definedName>
  </definedNames>
  <calcPr fullCalcOnLoad="1"/>
</workbook>
</file>

<file path=xl/sharedStrings.xml><?xml version="1.0" encoding="utf-8"?>
<sst xmlns="http://schemas.openxmlformats.org/spreadsheetml/2006/main" count="377" uniqueCount="115">
  <si>
    <t>節</t>
  </si>
  <si>
    <t>期　　日</t>
  </si>
  <si>
    <t>開始時間</t>
  </si>
  <si>
    <t>試合会場</t>
  </si>
  <si>
    <t>対戦カード</t>
  </si>
  <si>
    <t>主審</t>
  </si>
  <si>
    <t>ＡＲ１</t>
  </si>
  <si>
    <t>ＡＲ２</t>
  </si>
  <si>
    <t>４ｔｈ</t>
  </si>
  <si>
    <t>1節</t>
  </si>
  <si>
    <t>仙台大学</t>
  </si>
  <si>
    <t>八軒中</t>
  </si>
  <si>
    <t>利府中</t>
  </si>
  <si>
    <t>青葉ＦＣ</t>
  </si>
  <si>
    <t>仙台中田</t>
  </si>
  <si>
    <t>フレスカ２ｎｄ</t>
  </si>
  <si>
    <t>仙台大学女子</t>
  </si>
  <si>
    <t>2節</t>
  </si>
  <si>
    <t>3節</t>
  </si>
  <si>
    <t>4節</t>
  </si>
  <si>
    <t>5節</t>
  </si>
  <si>
    <t>6節</t>
  </si>
  <si>
    <t>7節</t>
  </si>
  <si>
    <t>8節</t>
  </si>
  <si>
    <t>9節</t>
  </si>
  <si>
    <t>10節</t>
  </si>
  <si>
    <r>
      <rPr>
        <b/>
        <sz val="30"/>
        <rFont val="ＭＳ Ｐゴシック"/>
        <family val="3"/>
      </rPr>
      <t>高円宮杯　ＭＪリーグ</t>
    </r>
    <r>
      <rPr>
        <b/>
        <sz val="30"/>
        <rFont val="CenturyOldst"/>
        <family val="1"/>
      </rPr>
      <t xml:space="preserve">   U-15   2017</t>
    </r>
    <r>
      <rPr>
        <b/>
        <sz val="30"/>
        <rFont val="ＭＳ Ｐゴシック"/>
        <family val="3"/>
      </rPr>
      <t>宮城　【　２部Ｄ　】　成績表</t>
    </r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</si>
  <si>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</si>
  <si>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</si>
  <si>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</si>
  <si>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</si>
  <si>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</si>
  <si>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</si>
  <si>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</si>
  <si>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</si>
  <si>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ＦＣフレスカ　　　２ｎｄ</t>
  </si>
  <si>
    <t>Ｈ</t>
  </si>
  <si>
    <t>－</t>
  </si>
  <si>
    <t>Ａ</t>
  </si>
  <si>
    <t>-</t>
  </si>
  <si>
    <t>MJ2部Ｄ試合日程</t>
  </si>
  <si>
    <t>○</t>
  </si>
  <si>
    <t>△</t>
  </si>
  <si>
    <t>○</t>
  </si>
  <si>
    <t>●</t>
  </si>
  <si>
    <t>●</t>
  </si>
  <si>
    <t>０ｖｓ２</t>
  </si>
  <si>
    <t>２ｖｓ２</t>
  </si>
  <si>
    <t>３ｖｓ０</t>
  </si>
  <si>
    <t>MJ2リーグ  Dブロック　2017　累積警告・退場</t>
  </si>
  <si>
    <t>FC　FRESCA２ｎｄ</t>
  </si>
  <si>
    <t>仙台大学女子</t>
  </si>
  <si>
    <t>青葉FC</t>
  </si>
  <si>
    <t>仙台中田</t>
  </si>
  <si>
    <t>八軒中</t>
  </si>
  <si>
    <t>利府中</t>
  </si>
  <si>
    <t>２節</t>
  </si>
  <si>
    <t>異議</t>
  </si>
  <si>
    <t>小山　海駿</t>
  </si>
  <si>
    <t>●</t>
  </si>
  <si>
    <t>４節</t>
  </si>
  <si>
    <t>増川　遼</t>
  </si>
  <si>
    <t>●</t>
  </si>
  <si>
    <t>１ｖｓ４</t>
  </si>
  <si>
    <t>０ｖｓ４</t>
  </si>
  <si>
    <t>○</t>
  </si>
  <si>
    <t>●</t>
  </si>
  <si>
    <t>●</t>
  </si>
  <si>
    <t>●</t>
  </si>
  <si>
    <t>５節</t>
  </si>
  <si>
    <t>大澤　亜珠璃</t>
  </si>
  <si>
    <t>繰り返し</t>
  </si>
  <si>
    <t>阿部　瑠唯</t>
  </si>
  <si>
    <t>仙台大学女子</t>
  </si>
  <si>
    <t>フレスカ２ｎｄ</t>
  </si>
  <si>
    <t>フレスカ２ｎｄ</t>
  </si>
  <si>
    <t>決定機阻止　退場（１試合出場停止）</t>
  </si>
  <si>
    <t>○</t>
  </si>
  <si>
    <t>柳生河川敷</t>
  </si>
  <si>
    <t>0ｖｓ1</t>
  </si>
  <si>
    <t>フレスカ２ｎｄ</t>
  </si>
  <si>
    <t>0ｖｓ3</t>
  </si>
  <si>
    <t>八軒中学校</t>
  </si>
  <si>
    <t>2ｖｓ3</t>
  </si>
  <si>
    <t>０ｖｓ１</t>
  </si>
  <si>
    <t>十三塚公園</t>
  </si>
  <si>
    <t>2ｖｓ1</t>
  </si>
  <si>
    <t>３ｖｓ０</t>
  </si>
  <si>
    <t>3ｖｓ0</t>
  </si>
  <si>
    <t>4ｖｓ2</t>
  </si>
  <si>
    <t>3ｖｓ1</t>
  </si>
  <si>
    <t>1ｖｓ0</t>
  </si>
  <si>
    <t>0ｖｓ6</t>
  </si>
  <si>
    <t>○</t>
  </si>
  <si>
    <t>●</t>
  </si>
  <si>
    <t>△</t>
  </si>
  <si>
    <t>0ｖｓ17</t>
  </si>
  <si>
    <t>1ｖｓ1</t>
  </si>
  <si>
    <t>2ｖｓ1</t>
  </si>
  <si>
    <t>利府中学校</t>
  </si>
  <si>
    <t>●</t>
  </si>
  <si>
    <t>2ｖｓ1</t>
  </si>
  <si>
    <t>1ｖｓ2</t>
  </si>
  <si>
    <t>0ｖｓ5</t>
  </si>
  <si>
    <t>1ｖｓ3</t>
  </si>
  <si>
    <t>8ｖｓ0</t>
  </si>
  <si>
    <t>フレスカ２ｎｄ</t>
  </si>
  <si>
    <t>5ｖｓ0</t>
  </si>
  <si>
    <t>フレスカ２ｎｄ</t>
  </si>
  <si>
    <t>利府中</t>
  </si>
  <si>
    <t>0ｖｓ9</t>
  </si>
  <si>
    <t>2ｖｓ1</t>
  </si>
  <si>
    <t>第１０節</t>
  </si>
  <si>
    <t>岡部　唯花</t>
  </si>
  <si>
    <t>ラフ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</si>
</sst>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MS UI Gothic"/>
      <family val="3"/>
    </font>
    <font>
      <sz val="6"/>
      <name val="ＭＳ Ｐゴシック"/>
      <family val="3"/>
    </font>
    <font>
      <sz val="10"/>
      <name val="MS UI Gothic"/>
      <family val="3"/>
    </font>
    <font>
      <sz val="11"/>
      <name val="MS UI Gothic"/>
      <family val="3"/>
    </font>
    <font>
      <sz val="12"/>
      <name val="MS UI Gothic"/>
      <family val="3"/>
    </font>
    <font>
      <b/>
      <sz val="14"/>
      <name val="MS UI Gothic"/>
      <family val="3"/>
    </font>
    <font>
      <b/>
      <sz val="18"/>
      <name val="MS UI Gothic"/>
      <family val="3"/>
    </font>
    <font>
      <b/>
      <sz val="30"/>
      <name val="CenturyOldst"/>
      <family val="1"/>
    </font>
    <font>
      <b/>
      <sz val="30"/>
      <name val="ＭＳ Ｐゴシック"/>
      <family val="3"/>
    </font>
    <font>
      <sz val="9"/>
      <name val="ＭＳ Ｐゴシック"/>
      <family val="3"/>
    </font>
    <font>
      <b/>
      <i/>
      <sz val="18"/>
      <name val="ＭＳ Ｐゴシック"/>
      <family val="3"/>
    </font>
    <font>
      <b/>
      <i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9"/>
      <color indexed="8"/>
      <name val="ＭＳ Ｐゴシック"/>
      <family val="3"/>
    </font>
    <font>
      <sz val="10"/>
      <color indexed="10"/>
      <name val="MS UI Gothic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MS UI Gothic"/>
      <family val="3"/>
    </font>
    <font>
      <sz val="11"/>
      <color theme="0"/>
      <name val="ＭＳ Ｐゴシック"/>
      <family val="3"/>
    </font>
    <font>
      <sz val="11"/>
      <name val="Calibri"/>
      <family val="3"/>
    </font>
    <font>
      <sz val="11"/>
      <color rgb="FFFF0000"/>
      <name val="MS UI Gothic"/>
      <family val="3"/>
    </font>
    <font>
      <sz val="12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dashed"/>
    </border>
    <border>
      <left style="thin"/>
      <right/>
      <top style="medium"/>
      <bottom/>
    </border>
    <border>
      <left/>
      <right style="thick"/>
      <top style="medium"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ck"/>
      <top/>
      <bottom style="medium"/>
    </border>
    <border>
      <left style="double"/>
      <right/>
      <top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/>
      <right style="thin"/>
      <top style="medium"/>
      <bottom/>
    </border>
    <border>
      <left style="double"/>
      <right style="thin"/>
      <top/>
      <bottom style="dashed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dashed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 style="dashed"/>
      <bottom/>
    </border>
    <border>
      <left/>
      <right/>
      <top style="dashed"/>
      <bottom/>
    </border>
    <border>
      <left style="thin"/>
      <right style="thin"/>
      <top style="dashed"/>
      <bottom>
        <color indexed="63"/>
      </bottom>
    </border>
    <border>
      <left style="double"/>
      <right style="thin"/>
      <top style="medium"/>
      <bottom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/>
      <right style="thin"/>
      <top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double"/>
      <right/>
      <top style="medium"/>
      <bottom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 diagonalDown="1">
      <left style="thin"/>
      <right/>
      <top style="medium"/>
      <bottom/>
      <diagonal style="thin"/>
    </border>
    <border>
      <left style="double"/>
      <right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ck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>
        <color indexed="63"/>
      </bottom>
    </border>
    <border>
      <left style="thick"/>
      <right style="thin"/>
      <top style="double"/>
      <bottom/>
    </border>
    <border>
      <left/>
      <right style="medium"/>
      <top style="double"/>
      <bottom/>
    </border>
    <border>
      <left style="medium"/>
      <right style="double"/>
      <top style="double"/>
      <bottom/>
    </border>
    <border>
      <left style="thin"/>
      <right style="thin"/>
      <top style="thick"/>
      <bottom/>
    </border>
    <border>
      <left style="thin"/>
      <right style="thin"/>
      <top/>
      <bottom style="double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double"/>
      <right style="thin"/>
      <top style="thick"/>
      <bottom/>
    </border>
    <border>
      <left style="double"/>
      <right style="thin"/>
      <top/>
      <bottom style="double"/>
    </border>
    <border>
      <left style="thick"/>
      <right/>
      <top style="thick"/>
      <bottom/>
    </border>
    <border>
      <left/>
      <right style="double"/>
      <top style="thick"/>
      <bottom/>
    </border>
    <border>
      <left style="thick"/>
      <right/>
      <top/>
      <bottom/>
    </border>
    <border>
      <left/>
      <right style="double"/>
      <top/>
      <bottom/>
    </border>
    <border>
      <left style="thick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thick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3" fillId="32" borderId="0" applyNumberFormat="0" applyBorder="0" applyAlignment="0" applyProtection="0"/>
  </cellStyleXfs>
  <cellXfs count="251">
    <xf numFmtId="0" fontId="0" fillId="0" borderId="0" xfId="0" applyFont="1" applyAlignment="1">
      <alignment vertical="center"/>
    </xf>
    <xf numFmtId="0" fontId="5" fillId="0" borderId="0" xfId="63" applyFont="1" applyFill="1" applyBorder="1" applyAlignment="1">
      <alignment vertical="center" shrinkToFit="1"/>
      <protection/>
    </xf>
    <xf numFmtId="0" fontId="5" fillId="0" borderId="10" xfId="63" applyFont="1" applyFill="1" applyBorder="1" applyAlignment="1">
      <alignment horizontal="center" vertical="center"/>
      <protection/>
    </xf>
    <xf numFmtId="176" fontId="5" fillId="0" borderId="11" xfId="64" applyNumberFormat="1" applyFont="1" applyFill="1" applyBorder="1" applyAlignment="1">
      <alignment horizontal="center" vertical="center"/>
      <protection/>
    </xf>
    <xf numFmtId="20" fontId="5" fillId="0" borderId="11" xfId="64" applyNumberFormat="1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vertical="center" shrinkToFit="1"/>
      <protection/>
    </xf>
    <xf numFmtId="176" fontId="5" fillId="0" borderId="13" xfId="63" applyNumberFormat="1" applyFont="1" applyFill="1" applyBorder="1" applyAlignment="1">
      <alignment horizontal="center" vertical="center"/>
      <protection/>
    </xf>
    <xf numFmtId="20" fontId="5" fillId="0" borderId="13" xfId="63" applyNumberFormat="1" applyFont="1" applyFill="1" applyBorder="1" applyAlignment="1">
      <alignment horizontal="center" vertical="center"/>
      <protection/>
    </xf>
    <xf numFmtId="0" fontId="54" fillId="0" borderId="13" xfId="63" applyFont="1" applyFill="1" applyBorder="1" applyAlignment="1">
      <alignment vertical="center"/>
      <protection/>
    </xf>
    <xf numFmtId="0" fontId="6" fillId="33" borderId="14" xfId="63" applyNumberFormat="1" applyFont="1" applyFill="1" applyBorder="1" applyAlignment="1">
      <alignment horizontal="center" vertical="center" shrinkToFit="1"/>
      <protection/>
    </xf>
    <xf numFmtId="0" fontId="6" fillId="33" borderId="15" xfId="63" applyNumberFormat="1" applyFont="1" applyFill="1" applyBorder="1" applyAlignment="1">
      <alignment horizontal="center" vertical="center" shrinkToFit="1"/>
      <protection/>
    </xf>
    <xf numFmtId="176" fontId="5" fillId="0" borderId="16" xfId="63" applyNumberFormat="1" applyFont="1" applyFill="1" applyBorder="1" applyAlignment="1">
      <alignment horizontal="center" vertical="center"/>
      <protection/>
    </xf>
    <xf numFmtId="20" fontId="5" fillId="0" borderId="16" xfId="63" applyNumberFormat="1" applyFont="1" applyFill="1" applyBorder="1" applyAlignment="1">
      <alignment horizontal="center" vertical="center"/>
      <protection/>
    </xf>
    <xf numFmtId="0" fontId="54" fillId="0" borderId="16" xfId="63" applyFont="1" applyFill="1" applyBorder="1" applyAlignment="1">
      <alignment vertical="center"/>
      <protection/>
    </xf>
    <xf numFmtId="0" fontId="6" fillId="33" borderId="17" xfId="63" applyNumberFormat="1" applyFont="1" applyFill="1" applyBorder="1" applyAlignment="1">
      <alignment horizontal="center" vertical="center" shrinkToFit="1"/>
      <protection/>
    </xf>
    <xf numFmtId="0" fontId="6" fillId="33" borderId="18" xfId="63" applyNumberFormat="1" applyFont="1" applyFill="1" applyBorder="1" applyAlignment="1">
      <alignment horizontal="center" vertical="center" shrinkToFit="1"/>
      <protection/>
    </xf>
    <xf numFmtId="0" fontId="6" fillId="33" borderId="19" xfId="63" applyNumberFormat="1" applyFont="1" applyFill="1" applyBorder="1" applyAlignment="1">
      <alignment horizontal="center" vertical="center" shrinkToFit="1"/>
      <protection/>
    </xf>
    <xf numFmtId="0" fontId="6" fillId="33" borderId="20" xfId="63" applyNumberFormat="1" applyFont="1" applyFill="1" applyBorder="1" applyAlignment="1">
      <alignment horizontal="center" vertical="center" shrinkToFit="1"/>
      <protection/>
    </xf>
    <xf numFmtId="176" fontId="5" fillId="0" borderId="21" xfId="63" applyNumberFormat="1" applyFont="1" applyFill="1" applyBorder="1" applyAlignment="1">
      <alignment horizontal="center" vertical="center"/>
      <protection/>
    </xf>
    <xf numFmtId="20" fontId="5" fillId="0" borderId="21" xfId="63" applyNumberFormat="1" applyFont="1" applyFill="1" applyBorder="1" applyAlignment="1">
      <alignment horizontal="center" vertical="center"/>
      <protection/>
    </xf>
    <xf numFmtId="0" fontId="54" fillId="0" borderId="21" xfId="63" applyFont="1" applyFill="1" applyBorder="1" applyAlignment="1">
      <alignment vertical="center"/>
      <protection/>
    </xf>
    <xf numFmtId="0" fontId="6" fillId="33" borderId="22" xfId="63" applyNumberFormat="1" applyFont="1" applyFill="1" applyBorder="1" applyAlignment="1">
      <alignment horizontal="center" vertical="center" shrinkToFit="1"/>
      <protection/>
    </xf>
    <xf numFmtId="0" fontId="6" fillId="33" borderId="23" xfId="63" applyNumberFormat="1" applyFont="1" applyFill="1" applyBorder="1" applyAlignment="1">
      <alignment horizontal="center" vertical="center" shrinkToFit="1"/>
      <protection/>
    </xf>
    <xf numFmtId="20" fontId="5" fillId="0" borderId="24" xfId="63" applyNumberFormat="1" applyFont="1" applyFill="1" applyBorder="1" applyAlignment="1">
      <alignment horizontal="center" vertical="center"/>
      <protection/>
    </xf>
    <xf numFmtId="0" fontId="54" fillId="0" borderId="24" xfId="63" applyFont="1" applyFill="1" applyBorder="1" applyAlignment="1">
      <alignment vertical="center"/>
      <protection/>
    </xf>
    <xf numFmtId="0" fontId="1" fillId="0" borderId="0" xfId="64">
      <alignment vertical="center"/>
      <protection/>
    </xf>
    <xf numFmtId="0" fontId="55" fillId="0" borderId="0" xfId="63" applyFont="1" applyAlignment="1">
      <alignment horizontal="center" vertical="center"/>
      <protection/>
    </xf>
    <xf numFmtId="0" fontId="55" fillId="0" borderId="0" xfId="63" applyFont="1" applyBorder="1" applyAlignment="1">
      <alignment horizontal="center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56" fillId="0" borderId="25" xfId="63" applyFont="1" applyFill="1" applyBorder="1" applyAlignment="1">
      <alignment horizontal="center" vertical="center"/>
      <protection/>
    </xf>
    <xf numFmtId="49" fontId="57" fillId="0" borderId="16" xfId="64" applyNumberFormat="1" applyFont="1" applyFill="1" applyBorder="1" applyAlignment="1">
      <alignment horizontal="center" vertical="center" shrinkToFit="1"/>
      <protection/>
    </xf>
    <xf numFmtId="49" fontId="57" fillId="0" borderId="13" xfId="64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58" fillId="34" borderId="26" xfId="0" applyFont="1" applyFill="1" applyBorder="1" applyAlignment="1">
      <alignment horizontal="center"/>
    </xf>
    <xf numFmtId="0" fontId="58" fillId="0" borderId="27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56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59" fillId="0" borderId="26" xfId="0" applyFont="1" applyFill="1" applyBorder="1" applyAlignment="1">
      <alignment horizontal="center"/>
    </xf>
    <xf numFmtId="56" fontId="59" fillId="0" borderId="26" xfId="0" applyNumberFormat="1" applyFont="1" applyFill="1" applyBorder="1" applyAlignment="1">
      <alignment horizontal="center"/>
    </xf>
    <xf numFmtId="0" fontId="59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56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 applyProtection="1">
      <alignment horizontal="center"/>
      <protection locked="0"/>
    </xf>
    <xf numFmtId="49" fontId="57" fillId="0" borderId="24" xfId="64" applyNumberFormat="1" applyFont="1" applyFill="1" applyBorder="1" applyAlignment="1">
      <alignment horizontal="center" vertical="center" shrinkToFit="1"/>
      <protection/>
    </xf>
    <xf numFmtId="0" fontId="55" fillId="0" borderId="0" xfId="63" applyFont="1" applyBorder="1" applyAlignment="1">
      <alignment horizontal="center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56" fillId="0" borderId="25" xfId="63" applyFont="1" applyFill="1" applyBorder="1" applyAlignment="1">
      <alignment horizontal="center" vertical="center"/>
      <protection/>
    </xf>
    <xf numFmtId="0" fontId="56" fillId="0" borderId="25" xfId="63" applyFont="1" applyFill="1" applyBorder="1" applyAlignment="1">
      <alignment horizontal="center" vertical="center"/>
      <protection/>
    </xf>
    <xf numFmtId="49" fontId="57" fillId="0" borderId="21" xfId="64" applyNumberFormat="1" applyFont="1" applyFill="1" applyBorder="1" applyAlignment="1">
      <alignment horizontal="center" vertical="center" shrinkToFit="1"/>
      <protection/>
    </xf>
    <xf numFmtId="0" fontId="45" fillId="0" borderId="26" xfId="0" applyFont="1" applyFill="1" applyBorder="1" applyAlignment="1">
      <alignment horizontal="center"/>
    </xf>
    <xf numFmtId="56" fontId="45" fillId="0" borderId="26" xfId="0" applyNumberFormat="1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49" fontId="57" fillId="0" borderId="30" xfId="64" applyNumberFormat="1" applyFont="1" applyFill="1" applyBorder="1" applyAlignment="1">
      <alignment horizontal="center" vertical="center" shrinkToFit="1"/>
      <protection/>
    </xf>
    <xf numFmtId="0" fontId="60" fillId="33" borderId="17" xfId="63" applyNumberFormat="1" applyFont="1" applyFill="1" applyBorder="1" applyAlignment="1">
      <alignment horizontal="center" vertical="center" shrinkToFit="1"/>
      <protection/>
    </xf>
    <xf numFmtId="0" fontId="5" fillId="0" borderId="31" xfId="63" applyFont="1" applyFill="1" applyBorder="1" applyAlignment="1">
      <alignment horizontal="center" vertical="center"/>
      <protection/>
    </xf>
    <xf numFmtId="0" fontId="5" fillId="0" borderId="32" xfId="63" applyFont="1" applyFill="1" applyBorder="1" applyAlignment="1">
      <alignment horizontal="center" vertical="center"/>
      <protection/>
    </xf>
    <xf numFmtId="0" fontId="5" fillId="0" borderId="33" xfId="63" applyFont="1" applyFill="1" applyBorder="1" applyAlignment="1">
      <alignment horizontal="center" vertical="center"/>
      <protection/>
    </xf>
    <xf numFmtId="0" fontId="8" fillId="0" borderId="34" xfId="63" applyNumberFormat="1" applyFont="1" applyFill="1" applyBorder="1" applyAlignment="1">
      <alignment horizontal="center" vertical="center" shrinkToFit="1"/>
      <protection/>
    </xf>
    <xf numFmtId="0" fontId="1" fillId="0" borderId="34" xfId="64" applyBorder="1" applyAlignment="1">
      <alignment horizontal="center" vertical="center" shrinkToFit="1"/>
      <protection/>
    </xf>
    <xf numFmtId="0" fontId="8" fillId="0" borderId="35" xfId="63" applyFont="1" applyFill="1" applyBorder="1" applyAlignment="1">
      <alignment horizontal="center" vertical="center" shrinkToFit="1"/>
      <protection/>
    </xf>
    <xf numFmtId="0" fontId="8" fillId="0" borderId="36" xfId="63" applyFont="1" applyFill="1" applyBorder="1" applyAlignment="1">
      <alignment horizontal="center" vertical="center" shrinkToFit="1"/>
      <protection/>
    </xf>
    <xf numFmtId="0" fontId="8" fillId="0" borderId="36" xfId="63" applyNumberFormat="1" applyFont="1" applyFill="1" applyBorder="1" applyAlignment="1">
      <alignment horizontal="center" vertical="center" shrinkToFit="1"/>
      <protection/>
    </xf>
    <xf numFmtId="0" fontId="1" fillId="0" borderId="17" xfId="64" applyBorder="1" applyAlignment="1">
      <alignment horizontal="center" vertical="center" shrinkToFit="1"/>
      <protection/>
    </xf>
    <xf numFmtId="0" fontId="8" fillId="0" borderId="37" xfId="63" applyFont="1" applyFill="1" applyBorder="1" applyAlignment="1">
      <alignment horizontal="center" vertical="center" shrinkToFit="1"/>
      <protection/>
    </xf>
    <xf numFmtId="0" fontId="8" fillId="0" borderId="38" xfId="63" applyFont="1" applyFill="1" applyBorder="1" applyAlignment="1">
      <alignment horizontal="center" vertical="center" shrinkToFit="1"/>
      <protection/>
    </xf>
    <xf numFmtId="0" fontId="9" fillId="0" borderId="38" xfId="63" applyFont="1" applyFill="1" applyBorder="1" applyAlignment="1">
      <alignment horizontal="center" vertical="center" shrinkToFit="1"/>
      <protection/>
    </xf>
    <xf numFmtId="0" fontId="9" fillId="0" borderId="22" xfId="63" applyFont="1" applyFill="1" applyBorder="1" applyAlignment="1">
      <alignment horizontal="center" vertical="center" shrinkToFit="1"/>
      <protection/>
    </xf>
    <xf numFmtId="0" fontId="8" fillId="0" borderId="39" xfId="63" applyNumberFormat="1" applyFont="1" applyFill="1" applyBorder="1" applyAlignment="1">
      <alignment horizontal="center" vertical="center" shrinkToFit="1"/>
      <protection/>
    </xf>
    <xf numFmtId="0" fontId="8" fillId="0" borderId="34" xfId="63" applyFont="1" applyFill="1" applyBorder="1" applyAlignment="1">
      <alignment horizontal="center" vertical="center" shrinkToFit="1"/>
      <protection/>
    </xf>
    <xf numFmtId="0" fontId="1" fillId="0" borderId="36" xfId="64" applyBorder="1" applyAlignment="1">
      <alignment horizontal="center" vertical="center" shrinkToFit="1"/>
      <protection/>
    </xf>
    <xf numFmtId="0" fontId="8" fillId="0" borderId="17" xfId="63" applyFont="1" applyFill="1" applyBorder="1" applyAlignment="1">
      <alignment horizontal="center" vertical="center" shrinkToFit="1"/>
      <protection/>
    </xf>
    <xf numFmtId="0" fontId="8" fillId="0" borderId="35" xfId="63" applyNumberFormat="1" applyFont="1" applyFill="1" applyBorder="1" applyAlignment="1">
      <alignment horizontal="center" vertical="center" shrinkToFit="1"/>
      <protection/>
    </xf>
    <xf numFmtId="0" fontId="5" fillId="0" borderId="40" xfId="63" applyFont="1" applyFill="1" applyBorder="1" applyAlignment="1">
      <alignment horizontal="center" vertical="center"/>
      <protection/>
    </xf>
    <xf numFmtId="0" fontId="1" fillId="0" borderId="14" xfId="64" applyBorder="1" applyAlignment="1">
      <alignment horizontal="center" vertical="center" shrinkToFit="1"/>
      <protection/>
    </xf>
    <xf numFmtId="0" fontId="8" fillId="0" borderId="22" xfId="63" applyFont="1" applyFill="1" applyBorder="1" applyAlignment="1">
      <alignment horizontal="center" vertical="center" shrinkToFit="1"/>
      <protection/>
    </xf>
    <xf numFmtId="0" fontId="8" fillId="0" borderId="38" xfId="63" applyNumberFormat="1" applyFont="1" applyFill="1" applyBorder="1" applyAlignment="1">
      <alignment horizontal="center" vertical="center" shrinkToFit="1"/>
      <protection/>
    </xf>
    <xf numFmtId="0" fontId="1" fillId="0" borderId="22" xfId="64" applyBorder="1" applyAlignment="1">
      <alignment horizontal="center" vertical="center" shrinkToFit="1"/>
      <protection/>
    </xf>
    <xf numFmtId="0" fontId="8" fillId="0" borderId="41" xfId="63" applyNumberFormat="1" applyFont="1" applyFill="1" applyBorder="1" applyAlignment="1">
      <alignment horizontal="center" vertical="center" shrinkToFit="1"/>
      <protection/>
    </xf>
    <xf numFmtId="0" fontId="1" fillId="0" borderId="42" xfId="64" applyBorder="1" applyAlignment="1">
      <alignment horizontal="center" vertical="center" shrinkToFit="1"/>
      <protection/>
    </xf>
    <xf numFmtId="0" fontId="8" fillId="0" borderId="42" xfId="63" applyNumberFormat="1" applyFont="1" applyFill="1" applyBorder="1" applyAlignment="1">
      <alignment horizontal="center" vertical="center" shrinkToFit="1"/>
      <protection/>
    </xf>
    <xf numFmtId="0" fontId="1" fillId="0" borderId="19" xfId="64" applyBorder="1" applyAlignment="1">
      <alignment horizontal="center" vertical="center" shrinkToFit="1"/>
      <protection/>
    </xf>
    <xf numFmtId="0" fontId="3" fillId="35" borderId="43" xfId="63" applyFont="1" applyFill="1" applyBorder="1" applyAlignment="1">
      <alignment horizontal="center" vertical="center" shrinkToFit="1"/>
      <protection/>
    </xf>
    <xf numFmtId="0" fontId="3" fillId="35" borderId="44" xfId="63" applyFont="1" applyFill="1" applyBorder="1" applyAlignment="1">
      <alignment horizontal="center" vertical="center" shrinkToFit="1"/>
      <protection/>
    </xf>
    <xf numFmtId="0" fontId="3" fillId="35" borderId="45" xfId="63" applyFont="1" applyFill="1" applyBorder="1" applyAlignment="1">
      <alignment horizontal="center" vertical="center" shrinkToFit="1"/>
      <protection/>
    </xf>
    <xf numFmtId="0" fontId="5" fillId="0" borderId="11" xfId="63" applyFont="1" applyFill="1" applyBorder="1" applyAlignment="1">
      <alignment horizontal="center" vertical="center" shrinkToFi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46" xfId="63" applyFont="1" applyFill="1" applyBorder="1" applyAlignment="1">
      <alignment horizontal="center" vertical="center"/>
      <protection/>
    </xf>
    <xf numFmtId="0" fontId="61" fillId="0" borderId="27" xfId="63" applyFont="1" applyFill="1" applyBorder="1" applyAlignment="1">
      <alignment horizontal="center" vertical="center"/>
      <protection/>
    </xf>
    <xf numFmtId="0" fontId="61" fillId="0" borderId="47" xfId="63" applyFont="1" applyFill="1" applyBorder="1" applyAlignment="1">
      <alignment horizontal="center" vertical="center"/>
      <protection/>
    </xf>
    <xf numFmtId="0" fontId="56" fillId="0" borderId="48" xfId="63" applyFont="1" applyFill="1" applyBorder="1" applyAlignment="1">
      <alignment horizontal="center" vertical="center"/>
      <protection/>
    </xf>
    <xf numFmtId="0" fontId="56" fillId="0" borderId="49" xfId="63" applyFont="1" applyFill="1" applyBorder="1" applyAlignment="1">
      <alignment horizontal="center" vertical="center"/>
      <protection/>
    </xf>
    <xf numFmtId="0" fontId="56" fillId="0" borderId="50" xfId="63" applyFont="1" applyFill="1" applyBorder="1" applyAlignment="1">
      <alignment horizontal="center" vertical="center"/>
      <protection/>
    </xf>
    <xf numFmtId="0" fontId="56" fillId="0" borderId="51" xfId="63" applyFont="1" applyFill="1" applyBorder="1" applyAlignment="1">
      <alignment horizontal="center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56" fillId="0" borderId="52" xfId="63" applyFont="1" applyFill="1" applyBorder="1" applyAlignment="1">
      <alignment horizontal="center" vertical="center"/>
      <protection/>
    </xf>
    <xf numFmtId="0" fontId="61" fillId="0" borderId="53" xfId="63" applyFont="1" applyFill="1" applyBorder="1" applyAlignment="1">
      <alignment horizontal="center" vertical="center"/>
      <protection/>
    </xf>
    <xf numFmtId="0" fontId="61" fillId="0" borderId="54" xfId="63" applyFont="1" applyFill="1" applyBorder="1" applyAlignment="1">
      <alignment horizontal="center" vertical="center"/>
      <protection/>
    </xf>
    <xf numFmtId="0" fontId="61" fillId="0" borderId="55" xfId="63" applyFont="1" applyFill="1" applyBorder="1" applyAlignment="1">
      <alignment horizontal="center" vertical="center"/>
      <protection/>
    </xf>
    <xf numFmtId="0" fontId="61" fillId="0" borderId="56" xfId="63" applyFont="1" applyFill="1" applyBorder="1" applyAlignment="1">
      <alignment horizontal="center" vertical="center"/>
      <protection/>
    </xf>
    <xf numFmtId="0" fontId="62" fillId="0" borderId="57" xfId="63" applyFont="1" applyFill="1" applyBorder="1" applyAlignment="1">
      <alignment horizontal="center" vertical="center"/>
      <protection/>
    </xf>
    <xf numFmtId="0" fontId="62" fillId="0" borderId="25" xfId="63" applyFont="1" applyFill="1" applyBorder="1" applyAlignment="1">
      <alignment horizontal="center" vertical="center"/>
      <protection/>
    </xf>
    <xf numFmtId="0" fontId="62" fillId="0" borderId="58" xfId="63" applyFont="1" applyFill="1" applyBorder="1" applyAlignment="1">
      <alignment horizontal="center" vertical="center"/>
      <protection/>
    </xf>
    <xf numFmtId="0" fontId="62" fillId="0" borderId="59" xfId="63" applyFont="1" applyFill="1" applyBorder="1" applyAlignment="1">
      <alignment horizontal="center" vertical="center"/>
      <protection/>
    </xf>
    <xf numFmtId="0" fontId="62" fillId="0" borderId="0" xfId="63" applyFont="1" applyFill="1" applyBorder="1" applyAlignment="1">
      <alignment horizontal="center" vertical="center"/>
      <protection/>
    </xf>
    <xf numFmtId="0" fontId="62" fillId="0" borderId="60" xfId="63" applyFont="1" applyFill="1" applyBorder="1" applyAlignment="1">
      <alignment horizontal="center" vertical="center"/>
      <protection/>
    </xf>
    <xf numFmtId="0" fontId="62" fillId="0" borderId="50" xfId="63" applyFont="1" applyFill="1" applyBorder="1" applyAlignment="1">
      <alignment horizontal="center" vertical="center"/>
      <protection/>
    </xf>
    <xf numFmtId="0" fontId="62" fillId="0" borderId="49" xfId="63" applyFont="1" applyFill="1" applyBorder="1" applyAlignment="1">
      <alignment horizontal="center" vertical="center"/>
      <protection/>
    </xf>
    <xf numFmtId="0" fontId="62" fillId="0" borderId="61" xfId="63" applyFont="1" applyFill="1" applyBorder="1" applyAlignment="1">
      <alignment horizontal="center" vertical="center"/>
      <protection/>
    </xf>
    <xf numFmtId="0" fontId="55" fillId="0" borderId="0" xfId="63" applyFont="1" applyBorder="1" applyAlignment="1">
      <alignment horizontal="center" vertical="center"/>
      <protection/>
    </xf>
    <xf numFmtId="0" fontId="56" fillId="0" borderId="62" xfId="63" applyFont="1" applyFill="1" applyBorder="1" applyAlignment="1">
      <alignment horizontal="center" vertical="center"/>
      <protection/>
    </xf>
    <xf numFmtId="0" fontId="56" fillId="0" borderId="63" xfId="63" applyFont="1" applyFill="1" applyBorder="1" applyAlignment="1">
      <alignment horizontal="center" vertical="center"/>
      <protection/>
    </xf>
    <xf numFmtId="0" fontId="56" fillId="0" borderId="64" xfId="63" applyFont="1" applyFill="1" applyBorder="1" applyAlignment="1">
      <alignment horizontal="center" vertical="center"/>
      <protection/>
    </xf>
    <xf numFmtId="0" fontId="56" fillId="0" borderId="65" xfId="63" applyFont="1" applyFill="1" applyBorder="1" applyAlignment="1">
      <alignment horizontal="center" vertical="center"/>
      <protection/>
    </xf>
    <xf numFmtId="0" fontId="61" fillId="0" borderId="57" xfId="63" applyFont="1" applyFill="1" applyBorder="1" applyAlignment="1">
      <alignment horizontal="center" vertical="center"/>
      <protection/>
    </xf>
    <xf numFmtId="0" fontId="61" fillId="0" borderId="25" xfId="63" applyFont="1" applyFill="1" applyBorder="1" applyAlignment="1">
      <alignment horizontal="center" vertical="center"/>
      <protection/>
    </xf>
    <xf numFmtId="0" fontId="61" fillId="0" borderId="66" xfId="63" applyFont="1" applyFill="1" applyBorder="1" applyAlignment="1">
      <alignment horizontal="center" vertical="center"/>
      <protection/>
    </xf>
    <xf numFmtId="0" fontId="61" fillId="0" borderId="59" xfId="63" applyFont="1" applyFill="1" applyBorder="1" applyAlignment="1">
      <alignment horizontal="center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61" fillId="0" borderId="52" xfId="63" applyFont="1" applyFill="1" applyBorder="1" applyAlignment="1">
      <alignment horizontal="center" vertical="center"/>
      <protection/>
    </xf>
    <xf numFmtId="0" fontId="61" fillId="0" borderId="50" xfId="63" applyFont="1" applyFill="1" applyBorder="1" applyAlignment="1">
      <alignment horizontal="center" vertical="center"/>
      <protection/>
    </xf>
    <xf numFmtId="0" fontId="61" fillId="0" borderId="49" xfId="63" applyFont="1" applyFill="1" applyBorder="1" applyAlignment="1">
      <alignment horizontal="center" vertical="center"/>
      <protection/>
    </xf>
    <xf numFmtId="0" fontId="61" fillId="0" borderId="51" xfId="63" applyFont="1" applyFill="1" applyBorder="1" applyAlignment="1">
      <alignment horizontal="center" vertical="center"/>
      <protection/>
    </xf>
    <xf numFmtId="0" fontId="61" fillId="0" borderId="67" xfId="63" applyFont="1" applyFill="1" applyBorder="1" applyAlignment="1">
      <alignment horizontal="center" vertical="center"/>
      <protection/>
    </xf>
    <xf numFmtId="0" fontId="56" fillId="0" borderId="59" xfId="63" applyFont="1" applyFill="1" applyBorder="1" applyAlignment="1">
      <alignment horizontal="center" vertical="center"/>
      <protection/>
    </xf>
    <xf numFmtId="0" fontId="56" fillId="0" borderId="57" xfId="63" applyFont="1" applyFill="1" applyBorder="1" applyAlignment="1">
      <alignment horizontal="center" vertical="center"/>
      <protection/>
    </xf>
    <xf numFmtId="0" fontId="56" fillId="0" borderId="25" xfId="63" applyFont="1" applyFill="1" applyBorder="1" applyAlignment="1">
      <alignment horizontal="center" vertical="center"/>
      <protection/>
    </xf>
    <xf numFmtId="0" fontId="56" fillId="0" borderId="66" xfId="63" applyFont="1" applyFill="1" applyBorder="1" applyAlignment="1">
      <alignment horizontal="center" vertical="center"/>
      <protection/>
    </xf>
    <xf numFmtId="0" fontId="56" fillId="36" borderId="68" xfId="63" applyFont="1" applyFill="1" applyBorder="1" applyAlignment="1">
      <alignment horizontal="center" vertical="center"/>
      <protection/>
    </xf>
    <xf numFmtId="0" fontId="56" fillId="36" borderId="69" xfId="63" applyFont="1" applyFill="1" applyBorder="1" applyAlignment="1">
      <alignment horizontal="center" vertical="center"/>
      <protection/>
    </xf>
    <xf numFmtId="0" fontId="56" fillId="36" borderId="70" xfId="63" applyFont="1" applyFill="1" applyBorder="1" applyAlignment="1">
      <alignment horizontal="center" vertical="center"/>
      <protection/>
    </xf>
    <xf numFmtId="0" fontId="56" fillId="36" borderId="71" xfId="63" applyFont="1" applyFill="1" applyBorder="1" applyAlignment="1">
      <alignment horizontal="center" vertical="center"/>
      <protection/>
    </xf>
    <xf numFmtId="0" fontId="56" fillId="0" borderId="72" xfId="63" applyFont="1" applyFill="1" applyBorder="1" applyAlignment="1">
      <alignment horizontal="center" vertical="center"/>
      <protection/>
    </xf>
    <xf numFmtId="0" fontId="56" fillId="0" borderId="73" xfId="63" applyFont="1" applyFill="1" applyBorder="1" applyAlignment="1">
      <alignment horizontal="center" vertical="center"/>
      <protection/>
    </xf>
    <xf numFmtId="0" fontId="56" fillId="0" borderId="74" xfId="63" applyFont="1" applyFill="1" applyBorder="1" applyAlignment="1">
      <alignment horizontal="center" vertical="center"/>
      <protection/>
    </xf>
    <xf numFmtId="0" fontId="12" fillId="0" borderId="57" xfId="63" applyFont="1" applyFill="1" applyBorder="1" applyAlignment="1">
      <alignment horizontal="center" vertical="center" wrapText="1"/>
      <protection/>
    </xf>
    <xf numFmtId="0" fontId="12" fillId="0" borderId="25" xfId="63" applyFont="1" applyFill="1" applyBorder="1" applyAlignment="1">
      <alignment horizontal="center" vertical="center"/>
      <protection/>
    </xf>
    <xf numFmtId="0" fontId="12" fillId="0" borderId="59" xfId="63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12" fillId="0" borderId="50" xfId="63" applyFont="1" applyFill="1" applyBorder="1" applyAlignment="1">
      <alignment horizontal="center" vertical="center"/>
      <protection/>
    </xf>
    <xf numFmtId="0" fontId="12" fillId="0" borderId="49" xfId="63" applyFont="1" applyFill="1" applyBorder="1" applyAlignment="1">
      <alignment horizontal="center" vertical="center"/>
      <protection/>
    </xf>
    <xf numFmtId="0" fontId="56" fillId="0" borderId="75" xfId="63" applyFont="1" applyFill="1" applyBorder="1" applyAlignment="1">
      <alignment horizontal="center" vertical="center"/>
      <protection/>
    </xf>
    <xf numFmtId="0" fontId="56" fillId="0" borderId="76" xfId="63" applyFont="1" applyFill="1" applyBorder="1" applyAlignment="1">
      <alignment horizontal="center" vertical="center"/>
      <protection/>
    </xf>
    <xf numFmtId="0" fontId="56" fillId="0" borderId="77" xfId="63" applyFont="1" applyFill="1" applyBorder="1" applyAlignment="1">
      <alignment horizontal="center" vertical="center"/>
      <protection/>
    </xf>
    <xf numFmtId="0" fontId="56" fillId="0" borderId="78" xfId="63" applyFont="1" applyFill="1" applyBorder="1" applyAlignment="1">
      <alignment horizontal="center" vertical="center"/>
      <protection/>
    </xf>
    <xf numFmtId="0" fontId="56" fillId="0" borderId="79" xfId="63" applyFont="1" applyFill="1" applyBorder="1" applyAlignment="1">
      <alignment horizontal="center" vertical="center"/>
      <protection/>
    </xf>
    <xf numFmtId="0" fontId="56" fillId="0" borderId="80" xfId="63" applyFont="1" applyFill="1" applyBorder="1" applyAlignment="1">
      <alignment horizontal="center" vertical="center"/>
      <protection/>
    </xf>
    <xf numFmtId="0" fontId="61" fillId="0" borderId="81" xfId="63" applyFont="1" applyFill="1" applyBorder="1" applyAlignment="1">
      <alignment horizontal="center" vertical="center"/>
      <protection/>
    </xf>
    <xf numFmtId="0" fontId="61" fillId="0" borderId="82" xfId="63" applyFont="1" applyFill="1" applyBorder="1" applyAlignment="1">
      <alignment horizontal="center" vertical="center"/>
      <protection/>
    </xf>
    <xf numFmtId="0" fontId="56" fillId="36" borderId="83" xfId="63" applyFont="1" applyFill="1" applyBorder="1" applyAlignment="1">
      <alignment horizontal="center" vertical="center"/>
      <protection/>
    </xf>
    <xf numFmtId="0" fontId="56" fillId="36" borderId="84" xfId="63" applyFont="1" applyFill="1" applyBorder="1" applyAlignment="1">
      <alignment horizontal="center" vertical="center"/>
      <protection/>
    </xf>
    <xf numFmtId="0" fontId="56" fillId="36" borderId="85" xfId="63" applyFont="1" applyFill="1" applyBorder="1" applyAlignment="1">
      <alignment horizontal="center" vertical="center"/>
      <protection/>
    </xf>
    <xf numFmtId="0" fontId="56" fillId="36" borderId="86" xfId="63" applyFont="1" applyFill="1" applyBorder="1" applyAlignment="1">
      <alignment horizontal="center" vertical="center"/>
      <protection/>
    </xf>
    <xf numFmtId="0" fontId="12" fillId="0" borderId="25" xfId="63" applyFont="1" applyFill="1" applyBorder="1" applyAlignment="1">
      <alignment horizontal="center" vertical="center" wrapText="1"/>
      <protection/>
    </xf>
    <xf numFmtId="0" fontId="12" fillId="0" borderId="87" xfId="63" applyFont="1" applyFill="1" applyBorder="1" applyAlignment="1">
      <alignment horizontal="center" vertical="center" wrapText="1"/>
      <protection/>
    </xf>
    <xf numFmtId="0" fontId="12" fillId="0" borderId="59" xfId="63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12" fillId="0" borderId="88" xfId="63" applyFont="1" applyFill="1" applyBorder="1" applyAlignment="1">
      <alignment horizontal="center" vertical="center" wrapText="1"/>
      <protection/>
    </xf>
    <xf numFmtId="0" fontId="12" fillId="0" borderId="50" xfId="63" applyFont="1" applyFill="1" applyBorder="1" applyAlignment="1">
      <alignment horizontal="center" vertical="center" wrapText="1"/>
      <protection/>
    </xf>
    <xf numFmtId="0" fontId="12" fillId="0" borderId="49" xfId="63" applyFont="1" applyFill="1" applyBorder="1" applyAlignment="1">
      <alignment horizontal="center" vertical="center" wrapText="1"/>
      <protection/>
    </xf>
    <xf numFmtId="0" fontId="12" fillId="0" borderId="89" xfId="63" applyFont="1" applyFill="1" applyBorder="1" applyAlignment="1">
      <alignment horizontal="center" vertical="center" wrapText="1"/>
      <protection/>
    </xf>
    <xf numFmtId="0" fontId="56" fillId="0" borderId="90" xfId="63" applyFont="1" applyFill="1" applyBorder="1" applyAlignment="1">
      <alignment horizontal="center" vertical="center"/>
      <protection/>
    </xf>
    <xf numFmtId="0" fontId="61" fillId="0" borderId="91" xfId="63" applyFont="1" applyFill="1" applyBorder="1" applyAlignment="1">
      <alignment horizontal="center" vertical="center"/>
      <protection/>
    </xf>
    <xf numFmtId="0" fontId="61" fillId="0" borderId="92" xfId="63" applyFont="1" applyFill="1" applyBorder="1" applyAlignment="1">
      <alignment horizontal="center" vertical="center"/>
      <protection/>
    </xf>
    <xf numFmtId="0" fontId="61" fillId="0" borderId="64" xfId="63" applyFont="1" applyFill="1" applyBorder="1" applyAlignment="1">
      <alignment horizontal="center" vertical="center"/>
      <protection/>
    </xf>
    <xf numFmtId="0" fontId="61" fillId="0" borderId="65" xfId="63" applyFont="1" applyFill="1" applyBorder="1" applyAlignment="1">
      <alignment horizontal="center" vertical="center"/>
      <protection/>
    </xf>
    <xf numFmtId="0" fontId="56" fillId="36" borderId="93" xfId="63" applyFont="1" applyFill="1" applyBorder="1" applyAlignment="1">
      <alignment horizontal="center" vertical="center"/>
      <protection/>
    </xf>
    <xf numFmtId="0" fontId="56" fillId="0" borderId="94" xfId="63" applyFont="1" applyFill="1" applyBorder="1" applyAlignment="1">
      <alignment horizontal="center" vertical="center"/>
      <protection/>
    </xf>
    <xf numFmtId="0" fontId="62" fillId="0" borderId="95" xfId="63" applyFont="1" applyFill="1" applyBorder="1" applyAlignment="1">
      <alignment horizontal="center" vertical="center"/>
      <protection/>
    </xf>
    <xf numFmtId="0" fontId="62" fillId="0" borderId="96" xfId="63" applyFont="1" applyFill="1" applyBorder="1" applyAlignment="1">
      <alignment horizontal="center" vertical="center"/>
      <protection/>
    </xf>
    <xf numFmtId="0" fontId="62" fillId="0" borderId="97" xfId="63" applyFont="1" applyFill="1" applyBorder="1" applyAlignment="1">
      <alignment horizontal="center" vertical="center"/>
      <protection/>
    </xf>
    <xf numFmtId="0" fontId="61" fillId="0" borderId="95" xfId="63" applyFont="1" applyFill="1" applyBorder="1" applyAlignment="1">
      <alignment horizontal="center" vertical="center"/>
      <protection/>
    </xf>
    <xf numFmtId="0" fontId="61" fillId="0" borderId="96" xfId="63" applyFont="1" applyFill="1" applyBorder="1" applyAlignment="1">
      <alignment horizontal="center" vertical="center"/>
      <protection/>
    </xf>
    <xf numFmtId="0" fontId="61" fillId="0" borderId="98" xfId="63" applyFont="1" applyFill="1" applyBorder="1" applyAlignment="1">
      <alignment horizontal="center" vertical="center"/>
      <protection/>
    </xf>
    <xf numFmtId="0" fontId="61" fillId="0" borderId="99" xfId="63" applyFont="1" applyFill="1" applyBorder="1" applyAlignment="1">
      <alignment horizontal="center" vertical="center"/>
      <protection/>
    </xf>
    <xf numFmtId="0" fontId="56" fillId="0" borderId="100" xfId="63" applyFont="1" applyFill="1" applyBorder="1" applyAlignment="1">
      <alignment horizontal="center" vertical="center"/>
      <protection/>
    </xf>
    <xf numFmtId="0" fontId="56" fillId="0" borderId="95" xfId="63" applyFont="1" applyFill="1" applyBorder="1" applyAlignment="1">
      <alignment horizontal="center" vertical="center" wrapText="1"/>
      <protection/>
    </xf>
    <xf numFmtId="0" fontId="56" fillId="0" borderId="96" xfId="63" applyFont="1" applyFill="1" applyBorder="1" applyAlignment="1">
      <alignment horizontal="center" vertical="center"/>
      <protection/>
    </xf>
    <xf numFmtId="0" fontId="56" fillId="0" borderId="101" xfId="63" applyFont="1" applyFill="1" applyBorder="1" applyAlignment="1">
      <alignment horizontal="center" vertical="center"/>
      <protection/>
    </xf>
    <xf numFmtId="0" fontId="56" fillId="0" borderId="88" xfId="63" applyFont="1" applyFill="1" applyBorder="1" applyAlignment="1">
      <alignment horizontal="center" vertical="center"/>
      <protection/>
    </xf>
    <xf numFmtId="0" fontId="56" fillId="0" borderId="89" xfId="63" applyFont="1" applyFill="1" applyBorder="1" applyAlignment="1">
      <alignment horizontal="center" vertical="center"/>
      <protection/>
    </xf>
    <xf numFmtId="0" fontId="56" fillId="0" borderId="102" xfId="63" applyFont="1" applyFill="1" applyBorder="1" applyAlignment="1">
      <alignment horizontal="center" vertical="center"/>
      <protection/>
    </xf>
    <xf numFmtId="0" fontId="63" fillId="36" borderId="103" xfId="63" applyFont="1" applyFill="1" applyBorder="1" applyAlignment="1">
      <alignment horizontal="center" vertical="center"/>
      <protection/>
    </xf>
    <xf numFmtId="0" fontId="63" fillId="36" borderId="27" xfId="63" applyFont="1" applyFill="1" applyBorder="1" applyAlignment="1">
      <alignment horizontal="center" vertical="center"/>
      <protection/>
    </xf>
    <xf numFmtId="0" fontId="63" fillId="36" borderId="104" xfId="63" applyFont="1" applyFill="1" applyBorder="1" applyAlignment="1">
      <alignment horizontal="center" vertical="center"/>
      <protection/>
    </xf>
    <xf numFmtId="0" fontId="63" fillId="36" borderId="105" xfId="63" applyFont="1" applyFill="1" applyBorder="1" applyAlignment="1">
      <alignment horizontal="center" vertical="center"/>
      <protection/>
    </xf>
    <xf numFmtId="0" fontId="63" fillId="36" borderId="106" xfId="63" applyFont="1" applyFill="1" applyBorder="1" applyAlignment="1">
      <alignment horizontal="center" vertical="center"/>
      <protection/>
    </xf>
    <xf numFmtId="0" fontId="63" fillId="36" borderId="107" xfId="63" applyFont="1" applyFill="1" applyBorder="1" applyAlignment="1">
      <alignment horizontal="center" vertical="center"/>
      <protection/>
    </xf>
    <xf numFmtId="0" fontId="63" fillId="36" borderId="59" xfId="63" applyFont="1" applyFill="1" applyBorder="1" applyAlignment="1">
      <alignment horizontal="center" vertical="center"/>
      <protection/>
    </xf>
    <xf numFmtId="0" fontId="63" fillId="36" borderId="0" xfId="63" applyFont="1" applyFill="1" applyBorder="1" applyAlignment="1">
      <alignment horizontal="center" vertical="center"/>
      <protection/>
    </xf>
    <xf numFmtId="0" fontId="63" fillId="36" borderId="60" xfId="63" applyFont="1" applyFill="1" applyBorder="1" applyAlignment="1">
      <alignment horizontal="center" vertical="center"/>
      <protection/>
    </xf>
    <xf numFmtId="0" fontId="63" fillId="36" borderId="108" xfId="63" applyFont="1" applyFill="1" applyBorder="1" applyAlignment="1">
      <alignment horizontal="center" vertical="center"/>
      <protection/>
    </xf>
    <xf numFmtId="0" fontId="63" fillId="36" borderId="53" xfId="63" applyFont="1" applyFill="1" applyBorder="1" applyAlignment="1">
      <alignment horizontal="center" vertical="center"/>
      <protection/>
    </xf>
    <xf numFmtId="0" fontId="63" fillId="36" borderId="109" xfId="63" applyFont="1" applyFill="1" applyBorder="1" applyAlignment="1">
      <alignment horizontal="center" vertical="center"/>
      <protection/>
    </xf>
    <xf numFmtId="0" fontId="56" fillId="36" borderId="110" xfId="63" applyFont="1" applyFill="1" applyBorder="1" applyAlignment="1">
      <alignment horizontal="center" vertical="center"/>
      <protection/>
    </xf>
    <xf numFmtId="0" fontId="56" fillId="36" borderId="106" xfId="63" applyFont="1" applyFill="1" applyBorder="1" applyAlignment="1">
      <alignment horizontal="center" vertical="center"/>
      <protection/>
    </xf>
    <xf numFmtId="0" fontId="56" fillId="36" borderId="111" xfId="63" applyFont="1" applyFill="1" applyBorder="1" applyAlignment="1">
      <alignment horizontal="center" vertical="center"/>
      <protection/>
    </xf>
    <xf numFmtId="0" fontId="56" fillId="36" borderId="112" xfId="63" applyFont="1" applyFill="1" applyBorder="1" applyAlignment="1">
      <alignment horizontal="center" vertical="center"/>
      <protection/>
    </xf>
    <xf numFmtId="0" fontId="56" fillId="36" borderId="0" xfId="63" applyFont="1" applyFill="1" applyBorder="1" applyAlignment="1">
      <alignment horizontal="center" vertical="center"/>
      <protection/>
    </xf>
    <xf numFmtId="0" fontId="56" fillId="36" borderId="113" xfId="63" applyFont="1" applyFill="1" applyBorder="1" applyAlignment="1">
      <alignment horizontal="center" vertical="center"/>
      <protection/>
    </xf>
    <xf numFmtId="0" fontId="56" fillId="36" borderId="114" xfId="63" applyFont="1" applyFill="1" applyBorder="1" applyAlignment="1">
      <alignment horizontal="center" vertical="center"/>
      <protection/>
    </xf>
    <xf numFmtId="0" fontId="56" fillId="36" borderId="115" xfId="63" applyFont="1" applyFill="1" applyBorder="1" applyAlignment="1">
      <alignment horizontal="center" vertical="center"/>
      <protection/>
    </xf>
    <xf numFmtId="0" fontId="56" fillId="36" borderId="116" xfId="63" applyFont="1" applyFill="1" applyBorder="1" applyAlignment="1">
      <alignment horizontal="center" vertical="center"/>
      <protection/>
    </xf>
    <xf numFmtId="0" fontId="56" fillId="36" borderId="106" xfId="63" applyFont="1" applyFill="1" applyBorder="1" applyAlignment="1">
      <alignment horizontal="center" vertical="center" wrapText="1"/>
      <protection/>
    </xf>
    <xf numFmtId="0" fontId="56" fillId="36" borderId="0" xfId="63" applyFont="1" applyFill="1" applyBorder="1" applyAlignment="1">
      <alignment horizontal="center" vertical="center" wrapText="1"/>
      <protection/>
    </xf>
    <xf numFmtId="0" fontId="56" fillId="36" borderId="115" xfId="63" applyFont="1" applyFill="1" applyBorder="1" applyAlignment="1">
      <alignment horizontal="center" vertical="center" wrapText="1"/>
      <protection/>
    </xf>
    <xf numFmtId="0" fontId="56" fillId="36" borderId="105" xfId="63" applyFont="1" applyFill="1" applyBorder="1" applyAlignment="1">
      <alignment horizontal="center" vertical="center" wrapText="1"/>
      <protection/>
    </xf>
    <xf numFmtId="0" fontId="56" fillId="36" borderId="117" xfId="63" applyFont="1" applyFill="1" applyBorder="1" applyAlignment="1">
      <alignment horizontal="center" vertical="center" wrapText="1"/>
      <protection/>
    </xf>
    <xf numFmtId="0" fontId="56" fillId="36" borderId="59" xfId="63" applyFont="1" applyFill="1" applyBorder="1" applyAlignment="1">
      <alignment horizontal="center" vertical="center" wrapText="1"/>
      <protection/>
    </xf>
    <xf numFmtId="0" fontId="56" fillId="36" borderId="52" xfId="63" applyFont="1" applyFill="1" applyBorder="1" applyAlignment="1">
      <alignment horizontal="center" vertical="center" wrapText="1"/>
      <protection/>
    </xf>
    <xf numFmtId="0" fontId="56" fillId="36" borderId="118" xfId="63" applyFont="1" applyFill="1" applyBorder="1" applyAlignment="1">
      <alignment horizontal="center" vertical="center" wrapText="1"/>
      <protection/>
    </xf>
    <xf numFmtId="0" fontId="56" fillId="36" borderId="119" xfId="63" applyFont="1" applyFill="1" applyBorder="1" applyAlignment="1">
      <alignment horizontal="center" vertical="center" wrapText="1"/>
      <protection/>
    </xf>
    <xf numFmtId="0" fontId="56" fillId="0" borderId="59" xfId="63" applyFont="1" applyFill="1" applyBorder="1" applyAlignment="1">
      <alignment horizontal="center" vertical="center" wrapText="1"/>
      <protection/>
    </xf>
    <xf numFmtId="0" fontId="10" fillId="36" borderId="120" xfId="63" applyFont="1" applyFill="1" applyBorder="1" applyAlignment="1">
      <alignment horizontal="center" vertical="center" shrinkToFit="1"/>
      <protection/>
    </xf>
    <xf numFmtId="0" fontId="10" fillId="36" borderId="96" xfId="63" applyFont="1" applyFill="1" applyBorder="1" applyAlignment="1">
      <alignment horizontal="center" vertical="center" shrinkToFit="1"/>
      <protection/>
    </xf>
    <xf numFmtId="0" fontId="10" fillId="36" borderId="121" xfId="63" applyFont="1" applyFill="1" applyBorder="1" applyAlignment="1">
      <alignment horizontal="center" vertical="center" shrinkToFit="1"/>
      <protection/>
    </xf>
    <xf numFmtId="0" fontId="10" fillId="36" borderId="94" xfId="63" applyFont="1" applyFill="1" applyBorder="1" applyAlignment="1">
      <alignment horizontal="center" vertical="center" shrinkToFit="1"/>
      <protection/>
    </xf>
    <xf numFmtId="0" fontId="10" fillId="36" borderId="0" xfId="63" applyFont="1" applyFill="1" applyBorder="1" applyAlignment="1">
      <alignment horizontal="center" vertical="center" shrinkToFit="1"/>
      <protection/>
    </xf>
    <xf numFmtId="0" fontId="10" fillId="36" borderId="113" xfId="63" applyFont="1" applyFill="1" applyBorder="1" applyAlignment="1">
      <alignment horizontal="center" vertical="center" shrinkToFit="1"/>
      <protection/>
    </xf>
    <xf numFmtId="0" fontId="10" fillId="36" borderId="122" xfId="63" applyFont="1" applyFill="1" applyBorder="1" applyAlignment="1">
      <alignment horizontal="center" vertical="center" shrinkToFit="1"/>
      <protection/>
    </xf>
    <xf numFmtId="0" fontId="10" fillId="36" borderId="115" xfId="63" applyFont="1" applyFill="1" applyBorder="1" applyAlignment="1">
      <alignment horizontal="center" vertical="center" shrinkToFit="1"/>
      <protection/>
    </xf>
    <xf numFmtId="0" fontId="10" fillId="36" borderId="116" xfId="63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5" fillId="0" borderId="28" xfId="0" applyFont="1" applyFill="1" applyBorder="1" applyAlignment="1">
      <alignment horizontal="center" shrinkToFit="1"/>
    </xf>
    <xf numFmtId="0" fontId="45" fillId="0" borderId="29" xfId="0" applyFont="1" applyFill="1" applyBorder="1" applyAlignment="1">
      <alignment horizontal="center" shrinkToFit="1"/>
    </xf>
    <xf numFmtId="0" fontId="0" fillId="0" borderId="28" xfId="0" applyFill="1" applyBorder="1" applyAlignment="1">
      <alignment horizontal="center" shrinkToFit="1"/>
    </xf>
    <xf numFmtId="0" fontId="0" fillId="0" borderId="29" xfId="0" applyFill="1" applyBorder="1" applyAlignment="1">
      <alignment horizontal="center" shrinkToFit="1"/>
    </xf>
    <xf numFmtId="0" fontId="58" fillId="34" borderId="28" xfId="0" applyFont="1" applyFill="1" applyBorder="1" applyAlignment="1">
      <alignment horizontal="center"/>
    </xf>
    <xf numFmtId="0" fontId="58" fillId="34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59" fillId="0" borderId="28" xfId="0" applyFont="1" applyFill="1" applyBorder="1" applyAlignment="1">
      <alignment horizontal="center"/>
    </xf>
    <xf numFmtId="0" fontId="59" fillId="0" borderId="123" xfId="0" applyFont="1" applyFill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0" fontId="13" fillId="37" borderId="0" xfId="0" applyFont="1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3" xfId="66"/>
    <cellStyle name="標準 4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G30" sqref="G30:G32"/>
    </sheetView>
  </sheetViews>
  <sheetFormatPr defaultColWidth="9.140625" defaultRowHeight="15"/>
  <cols>
    <col min="1" max="1" width="9.00390625" style="28" customWidth="1"/>
    <col min="2" max="2" width="10.421875" style="28" customWidth="1"/>
    <col min="3" max="3" width="9.00390625" style="28" customWidth="1"/>
    <col min="4" max="4" width="16.57421875" style="28" customWidth="1"/>
    <col min="5" max="8" width="9.00390625" style="28" customWidth="1"/>
    <col min="9" max="9" width="10.00390625" style="28" customWidth="1"/>
    <col min="10" max="16384" width="9.00390625" style="28" customWidth="1"/>
  </cols>
  <sheetData>
    <row r="1" spans="1:13" s="1" customFormat="1" ht="19.5" thickBot="1">
      <c r="A1" s="94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s="8" customFormat="1" ht="26.25" customHeight="1">
      <c r="A2" s="2" t="s">
        <v>0</v>
      </c>
      <c r="B2" s="3" t="s">
        <v>1</v>
      </c>
      <c r="C2" s="4" t="s">
        <v>2</v>
      </c>
      <c r="D2" s="5" t="s">
        <v>3</v>
      </c>
      <c r="E2" s="97" t="s">
        <v>4</v>
      </c>
      <c r="F2" s="97"/>
      <c r="G2" s="97"/>
      <c r="H2" s="97"/>
      <c r="I2" s="97"/>
      <c r="J2" s="6" t="s">
        <v>5</v>
      </c>
      <c r="K2" s="6" t="s">
        <v>6</v>
      </c>
      <c r="L2" s="6" t="s">
        <v>7</v>
      </c>
      <c r="M2" s="7" t="s">
        <v>8</v>
      </c>
    </row>
    <row r="3" spans="1:13" s="1" customFormat="1" ht="24.75" customHeight="1">
      <c r="A3" s="98" t="s">
        <v>9</v>
      </c>
      <c r="B3" s="9">
        <v>42841</v>
      </c>
      <c r="C3" s="10">
        <v>0.4166666666666667</v>
      </c>
      <c r="D3" s="11" t="s">
        <v>78</v>
      </c>
      <c r="E3" s="80" t="s">
        <v>13</v>
      </c>
      <c r="F3" s="71"/>
      <c r="G3" s="34" t="s">
        <v>79</v>
      </c>
      <c r="H3" s="70" t="s">
        <v>14</v>
      </c>
      <c r="I3" s="86"/>
      <c r="J3" s="12"/>
      <c r="K3" s="12"/>
      <c r="L3" s="12"/>
      <c r="M3" s="13"/>
    </row>
    <row r="4" spans="1:13" s="1" customFormat="1" ht="24.75" customHeight="1">
      <c r="A4" s="99"/>
      <c r="B4" s="14">
        <v>42840</v>
      </c>
      <c r="C4" s="15">
        <v>0.7361111111111112</v>
      </c>
      <c r="D4" s="16" t="s">
        <v>10</v>
      </c>
      <c r="E4" s="72" t="s">
        <v>80</v>
      </c>
      <c r="F4" s="73"/>
      <c r="G4" s="33" t="s">
        <v>81</v>
      </c>
      <c r="H4" s="74" t="s">
        <v>16</v>
      </c>
      <c r="I4" s="75"/>
      <c r="J4" s="17" t="str">
        <f>E5</f>
        <v>八軒中</v>
      </c>
      <c r="K4" s="17" t="str">
        <f>H5</f>
        <v>利府中</v>
      </c>
      <c r="L4" s="17" t="str">
        <f>H5</f>
        <v>利府中</v>
      </c>
      <c r="M4" s="18" t="str">
        <f>E5</f>
        <v>八軒中</v>
      </c>
    </row>
    <row r="5" spans="1:13" s="1" customFormat="1" ht="24.75" customHeight="1">
      <c r="A5" s="99"/>
      <c r="B5" s="14">
        <v>42868</v>
      </c>
      <c r="C5" s="15"/>
      <c r="D5" s="16" t="s">
        <v>82</v>
      </c>
      <c r="E5" s="72" t="s">
        <v>11</v>
      </c>
      <c r="F5" s="83"/>
      <c r="G5" s="33" t="s">
        <v>83</v>
      </c>
      <c r="H5" s="74" t="s">
        <v>12</v>
      </c>
      <c r="I5" s="75"/>
      <c r="J5" s="17"/>
      <c r="K5" s="17"/>
      <c r="L5" s="17"/>
      <c r="M5" s="18"/>
    </row>
    <row r="6" spans="1:13" s="1" customFormat="1" ht="24.75" customHeight="1">
      <c r="A6" s="67" t="s">
        <v>17</v>
      </c>
      <c r="B6" s="9">
        <v>42854</v>
      </c>
      <c r="C6" s="10">
        <v>0.6979166666666666</v>
      </c>
      <c r="D6" s="11" t="s">
        <v>10</v>
      </c>
      <c r="E6" s="80" t="s">
        <v>12</v>
      </c>
      <c r="F6" s="71"/>
      <c r="G6" s="34" t="s">
        <v>46</v>
      </c>
      <c r="H6" s="70" t="s">
        <v>14</v>
      </c>
      <c r="I6" s="86"/>
      <c r="J6" s="12" t="str">
        <f>E8</f>
        <v>仙台大学女子</v>
      </c>
      <c r="K6" s="12" t="str">
        <f>H8</f>
        <v>青葉ＦＣ</v>
      </c>
      <c r="L6" s="12" t="str">
        <f>H8</f>
        <v>青葉ＦＣ</v>
      </c>
      <c r="M6" s="13" t="str">
        <f>E8</f>
        <v>仙台大学女子</v>
      </c>
    </row>
    <row r="7" spans="1:13" s="1" customFormat="1" ht="24.75" customHeight="1">
      <c r="A7" s="68"/>
      <c r="B7" s="14">
        <v>42854</v>
      </c>
      <c r="C7" s="15">
        <v>0.75</v>
      </c>
      <c r="D7" s="16" t="s">
        <v>10</v>
      </c>
      <c r="E7" s="72" t="s">
        <v>15</v>
      </c>
      <c r="F7" s="73"/>
      <c r="G7" s="33" t="s">
        <v>47</v>
      </c>
      <c r="H7" s="74" t="s">
        <v>11</v>
      </c>
      <c r="I7" s="75"/>
      <c r="J7" s="17" t="str">
        <f>E6</f>
        <v>利府中</v>
      </c>
      <c r="K7" s="17" t="str">
        <f>H6</f>
        <v>仙台中田</v>
      </c>
      <c r="L7" s="17" t="str">
        <f>H6</f>
        <v>仙台中田</v>
      </c>
      <c r="M7" s="18" t="str">
        <f>E6</f>
        <v>利府中</v>
      </c>
    </row>
    <row r="8" spans="1:13" s="1" customFormat="1" ht="24.75" customHeight="1">
      <c r="A8" s="68"/>
      <c r="B8" s="14">
        <v>42854</v>
      </c>
      <c r="C8" s="15">
        <v>0.8020833333333334</v>
      </c>
      <c r="D8" s="16" t="s">
        <v>10</v>
      </c>
      <c r="E8" s="72" t="s">
        <v>16</v>
      </c>
      <c r="F8" s="83"/>
      <c r="G8" s="33" t="s">
        <v>48</v>
      </c>
      <c r="H8" s="74" t="s">
        <v>13</v>
      </c>
      <c r="I8" s="75"/>
      <c r="J8" s="17" t="str">
        <f>E7</f>
        <v>フレスカ２ｎｄ</v>
      </c>
      <c r="K8" s="17" t="str">
        <f>H7</f>
        <v>八軒中</v>
      </c>
      <c r="L8" s="17" t="str">
        <f>H7</f>
        <v>八軒中</v>
      </c>
      <c r="M8" s="18" t="str">
        <f>E7</f>
        <v>フレスカ２ｎｄ</v>
      </c>
    </row>
    <row r="9" spans="1:13" s="1" customFormat="1" ht="24.75" customHeight="1">
      <c r="A9" s="67" t="s">
        <v>18</v>
      </c>
      <c r="B9" s="9">
        <v>42861</v>
      </c>
      <c r="C9" s="10">
        <v>0.6979166666666666</v>
      </c>
      <c r="D9" s="11" t="s">
        <v>10</v>
      </c>
      <c r="E9" s="80" t="s">
        <v>13</v>
      </c>
      <c r="F9" s="71"/>
      <c r="G9" s="34" t="s">
        <v>46</v>
      </c>
      <c r="H9" s="80" t="s">
        <v>12</v>
      </c>
      <c r="I9" s="86"/>
      <c r="J9" s="12" t="str">
        <f>E11</f>
        <v>仙台中田</v>
      </c>
      <c r="K9" s="12" t="str">
        <f>H11</f>
        <v>フレスカ２ｎｄ</v>
      </c>
      <c r="L9" s="12" t="str">
        <f>H11</f>
        <v>フレスカ２ｎｄ</v>
      </c>
      <c r="M9" s="13" t="str">
        <f>E11</f>
        <v>仙台中田</v>
      </c>
    </row>
    <row r="10" spans="1:13" s="1" customFormat="1" ht="24.75" customHeight="1">
      <c r="A10" s="68"/>
      <c r="B10" s="14">
        <v>42861</v>
      </c>
      <c r="C10" s="15">
        <v>0.75</v>
      </c>
      <c r="D10" s="16" t="s">
        <v>10</v>
      </c>
      <c r="E10" s="84" t="s">
        <v>11</v>
      </c>
      <c r="F10" s="82"/>
      <c r="G10" s="33" t="s">
        <v>63</v>
      </c>
      <c r="H10" s="73" t="s">
        <v>16</v>
      </c>
      <c r="I10" s="83"/>
      <c r="J10" s="17" t="str">
        <f>E9</f>
        <v>青葉ＦＣ</v>
      </c>
      <c r="K10" s="17" t="str">
        <f>H9</f>
        <v>利府中</v>
      </c>
      <c r="L10" s="17" t="str">
        <f>H9</f>
        <v>利府中</v>
      </c>
      <c r="M10" s="18" t="str">
        <f>E9</f>
        <v>青葉ＦＣ</v>
      </c>
    </row>
    <row r="11" spans="1:13" s="1" customFormat="1" ht="24.75" customHeight="1">
      <c r="A11" s="68"/>
      <c r="B11" s="14">
        <v>42861</v>
      </c>
      <c r="C11" s="15">
        <v>0.8020833333333334</v>
      </c>
      <c r="D11" s="16" t="s">
        <v>10</v>
      </c>
      <c r="E11" s="90" t="s">
        <v>14</v>
      </c>
      <c r="F11" s="91"/>
      <c r="G11" s="56" t="s">
        <v>64</v>
      </c>
      <c r="H11" s="92" t="s">
        <v>15</v>
      </c>
      <c r="I11" s="93"/>
      <c r="J11" s="19" t="str">
        <f>E10</f>
        <v>八軒中</v>
      </c>
      <c r="K11" s="19" t="str">
        <f>H10</f>
        <v>仙台大学女子</v>
      </c>
      <c r="L11" s="19" t="str">
        <f>H10</f>
        <v>仙台大学女子</v>
      </c>
      <c r="M11" s="20" t="str">
        <f>E10</f>
        <v>八軒中</v>
      </c>
    </row>
    <row r="12" spans="1:13" s="1" customFormat="1" ht="24.75" customHeight="1">
      <c r="A12" s="67" t="s">
        <v>19</v>
      </c>
      <c r="B12" s="9">
        <v>42868</v>
      </c>
      <c r="C12" s="10">
        <v>0.6979166666666666</v>
      </c>
      <c r="D12" s="11" t="s">
        <v>10</v>
      </c>
      <c r="E12" s="80" t="s">
        <v>12</v>
      </c>
      <c r="F12" s="71"/>
      <c r="G12" s="34" t="s">
        <v>84</v>
      </c>
      <c r="H12" s="70" t="s">
        <v>16</v>
      </c>
      <c r="I12" s="86"/>
      <c r="J12" s="12" t="str">
        <f>E14</f>
        <v>フレスカ２ｎｄ</v>
      </c>
      <c r="K12" s="12" t="str">
        <f>H14</f>
        <v>青葉ＦＣ</v>
      </c>
      <c r="L12" s="12" t="str">
        <f>H14</f>
        <v>青葉ＦＣ</v>
      </c>
      <c r="M12" s="13" t="str">
        <f>E14</f>
        <v>フレスカ２ｎｄ</v>
      </c>
    </row>
    <row r="13" spans="1:13" s="1" customFormat="1" ht="24.75" customHeight="1">
      <c r="A13" s="68"/>
      <c r="B13" s="14">
        <v>42858</v>
      </c>
      <c r="C13" s="15">
        <v>0.4166666666666667</v>
      </c>
      <c r="D13" s="16" t="s">
        <v>85</v>
      </c>
      <c r="E13" s="72" t="s">
        <v>14</v>
      </c>
      <c r="F13" s="73"/>
      <c r="G13" s="33" t="s">
        <v>86</v>
      </c>
      <c r="H13" s="74" t="s">
        <v>11</v>
      </c>
      <c r="I13" s="75"/>
      <c r="J13" s="17"/>
      <c r="K13" s="17"/>
      <c r="L13" s="17"/>
      <c r="M13" s="18"/>
    </row>
    <row r="14" spans="1:13" s="1" customFormat="1" ht="24.75" customHeight="1">
      <c r="A14" s="68"/>
      <c r="B14" s="14">
        <v>42868</v>
      </c>
      <c r="C14" s="15">
        <v>0.75</v>
      </c>
      <c r="D14" s="16" t="s">
        <v>10</v>
      </c>
      <c r="E14" s="72" t="s">
        <v>80</v>
      </c>
      <c r="F14" s="83"/>
      <c r="G14" s="33" t="s">
        <v>87</v>
      </c>
      <c r="H14" s="74" t="s">
        <v>13</v>
      </c>
      <c r="I14" s="75"/>
      <c r="J14" s="17" t="str">
        <f>E12</f>
        <v>利府中</v>
      </c>
      <c r="K14" s="17" t="str">
        <f>H12</f>
        <v>仙台大学女子</v>
      </c>
      <c r="L14" s="17" t="str">
        <f>H12</f>
        <v>仙台大学女子</v>
      </c>
      <c r="M14" s="18" t="str">
        <f>E12</f>
        <v>利府中</v>
      </c>
    </row>
    <row r="15" spans="1:13" s="1" customFormat="1" ht="24.75" customHeight="1">
      <c r="A15" s="67" t="s">
        <v>20</v>
      </c>
      <c r="B15" s="9">
        <v>42876</v>
      </c>
      <c r="C15" s="10">
        <v>0.6979166666666666</v>
      </c>
      <c r="D15" s="11" t="s">
        <v>10</v>
      </c>
      <c r="E15" s="80" t="s">
        <v>80</v>
      </c>
      <c r="F15" s="71"/>
      <c r="G15" s="34" t="s">
        <v>88</v>
      </c>
      <c r="H15" s="70" t="s">
        <v>12</v>
      </c>
      <c r="I15" s="86"/>
      <c r="J15" s="12" t="str">
        <f>E17</f>
        <v>仙台大学女子</v>
      </c>
      <c r="K15" s="12" t="str">
        <f>H17</f>
        <v>仙台中田</v>
      </c>
      <c r="L15" s="12" t="str">
        <f>H17</f>
        <v>仙台中田</v>
      </c>
      <c r="M15" s="13" t="str">
        <f>E17</f>
        <v>仙台大学女子</v>
      </c>
    </row>
    <row r="16" spans="1:13" s="1" customFormat="1" ht="24.75" customHeight="1">
      <c r="A16" s="68"/>
      <c r="B16" s="14">
        <v>42876</v>
      </c>
      <c r="C16" s="15">
        <v>0.75</v>
      </c>
      <c r="D16" s="16" t="s">
        <v>10</v>
      </c>
      <c r="E16" s="72" t="s">
        <v>13</v>
      </c>
      <c r="F16" s="73"/>
      <c r="G16" s="33" t="s">
        <v>89</v>
      </c>
      <c r="H16" s="74" t="s">
        <v>11</v>
      </c>
      <c r="I16" s="75"/>
      <c r="J16" s="17" t="str">
        <f>E15</f>
        <v>フレスカ２ｎｄ</v>
      </c>
      <c r="K16" s="17" t="str">
        <f>H15</f>
        <v>利府中</v>
      </c>
      <c r="L16" s="17" t="str">
        <f>H15</f>
        <v>利府中</v>
      </c>
      <c r="M16" s="18" t="str">
        <f>E15</f>
        <v>フレスカ２ｎｄ</v>
      </c>
    </row>
    <row r="17" spans="1:13" s="1" customFormat="1" ht="24.75" customHeight="1" thickBot="1">
      <c r="A17" s="69"/>
      <c r="B17" s="21">
        <v>42876</v>
      </c>
      <c r="C17" s="22">
        <v>0.8020833333333334</v>
      </c>
      <c r="D17" s="23" t="s">
        <v>10</v>
      </c>
      <c r="E17" s="76" t="s">
        <v>16</v>
      </c>
      <c r="F17" s="87"/>
      <c r="G17" s="61" t="s">
        <v>86</v>
      </c>
      <c r="H17" s="88" t="s">
        <v>14</v>
      </c>
      <c r="I17" s="89"/>
      <c r="J17" s="24" t="str">
        <f>E16</f>
        <v>青葉ＦＣ</v>
      </c>
      <c r="K17" s="24" t="str">
        <f>H16</f>
        <v>八軒中</v>
      </c>
      <c r="L17" s="24" t="str">
        <f>H16</f>
        <v>八軒中</v>
      </c>
      <c r="M17" s="25" t="str">
        <f>E16</f>
        <v>青葉ＦＣ</v>
      </c>
    </row>
    <row r="18" spans="1:13" s="1" customFormat="1" ht="24.75" customHeight="1">
      <c r="A18" s="68" t="s">
        <v>21</v>
      </c>
      <c r="B18" s="9">
        <v>42889</v>
      </c>
      <c r="C18" s="10"/>
      <c r="D18" s="11" t="s">
        <v>82</v>
      </c>
      <c r="E18" s="70" t="s">
        <v>12</v>
      </c>
      <c r="F18" s="71"/>
      <c r="G18" s="65" t="s">
        <v>90</v>
      </c>
      <c r="H18" s="70" t="s">
        <v>11</v>
      </c>
      <c r="I18" s="71"/>
      <c r="J18" s="12"/>
      <c r="K18" s="12"/>
      <c r="L18" s="12"/>
      <c r="M18" s="13"/>
    </row>
    <row r="19" spans="1:13" s="1" customFormat="1" ht="24.75" customHeight="1">
      <c r="A19" s="68"/>
      <c r="B19" s="14">
        <v>42903</v>
      </c>
      <c r="C19" s="15">
        <v>0.6770833333333334</v>
      </c>
      <c r="D19" s="16" t="s">
        <v>10</v>
      </c>
      <c r="E19" s="74" t="s">
        <v>14</v>
      </c>
      <c r="F19" s="82"/>
      <c r="G19" s="33" t="s">
        <v>91</v>
      </c>
      <c r="H19" s="73" t="s">
        <v>13</v>
      </c>
      <c r="I19" s="83"/>
      <c r="J19" s="17" t="s">
        <v>73</v>
      </c>
      <c r="K19" s="17" t="s">
        <v>74</v>
      </c>
      <c r="L19" s="17" t="s">
        <v>75</v>
      </c>
      <c r="M19" s="18" t="s">
        <v>73</v>
      </c>
    </row>
    <row r="20" spans="1:13" s="1" customFormat="1" ht="24.75" customHeight="1">
      <c r="A20" s="68"/>
      <c r="B20" s="14">
        <v>42903</v>
      </c>
      <c r="C20" s="26">
        <v>0.7361111111111112</v>
      </c>
      <c r="D20" s="16" t="s">
        <v>10</v>
      </c>
      <c r="E20" s="84" t="s">
        <v>16</v>
      </c>
      <c r="F20" s="82"/>
      <c r="G20" s="56" t="s">
        <v>92</v>
      </c>
      <c r="H20" s="73" t="s">
        <v>80</v>
      </c>
      <c r="I20" s="83"/>
      <c r="J20" s="17" t="str">
        <f>E19</f>
        <v>仙台中田</v>
      </c>
      <c r="K20" s="17" t="str">
        <f>H19</f>
        <v>青葉ＦＣ</v>
      </c>
      <c r="L20" s="17" t="str">
        <f>H19</f>
        <v>青葉ＦＣ</v>
      </c>
      <c r="M20" s="18" t="str">
        <f>E19</f>
        <v>仙台中田</v>
      </c>
    </row>
    <row r="21" spans="1:13" s="1" customFormat="1" ht="24.75" customHeight="1">
      <c r="A21" s="67" t="s">
        <v>22</v>
      </c>
      <c r="B21" s="9">
        <v>42917</v>
      </c>
      <c r="C21" s="10">
        <v>0.6875</v>
      </c>
      <c r="D21" s="11" t="s">
        <v>10</v>
      </c>
      <c r="E21" s="70" t="s">
        <v>14</v>
      </c>
      <c r="F21" s="71"/>
      <c r="G21" s="65" t="s">
        <v>98</v>
      </c>
      <c r="H21" s="70" t="s">
        <v>12</v>
      </c>
      <c r="I21" s="71"/>
      <c r="J21" s="12" t="str">
        <f>E23</f>
        <v>青葉ＦＣ</v>
      </c>
      <c r="K21" s="12" t="str">
        <f>H23</f>
        <v>仙台大学女子</v>
      </c>
      <c r="L21" s="12" t="str">
        <f>H23</f>
        <v>仙台大学女子</v>
      </c>
      <c r="M21" s="13" t="str">
        <f>E23</f>
        <v>青葉ＦＣ</v>
      </c>
    </row>
    <row r="22" spans="1:13" s="1" customFormat="1" ht="24.75" customHeight="1">
      <c r="A22" s="68"/>
      <c r="B22" s="14">
        <v>42917</v>
      </c>
      <c r="C22" s="15">
        <v>0.7395833333333334</v>
      </c>
      <c r="D22" s="16" t="s">
        <v>10</v>
      </c>
      <c r="E22" s="74" t="s">
        <v>11</v>
      </c>
      <c r="F22" s="82"/>
      <c r="G22" s="33" t="s">
        <v>96</v>
      </c>
      <c r="H22" s="73" t="s">
        <v>15</v>
      </c>
      <c r="I22" s="83"/>
      <c r="J22" s="17" t="str">
        <f>E21</f>
        <v>仙台中田</v>
      </c>
      <c r="K22" s="17" t="str">
        <f>H21</f>
        <v>利府中</v>
      </c>
      <c r="L22" s="17" t="str">
        <f>H21</f>
        <v>利府中</v>
      </c>
      <c r="M22" s="18" t="str">
        <f>E21</f>
        <v>仙台中田</v>
      </c>
    </row>
    <row r="23" spans="1:13" s="1" customFormat="1" ht="24.75" customHeight="1">
      <c r="A23" s="85"/>
      <c r="B23" s="14">
        <v>42917</v>
      </c>
      <c r="C23" s="26">
        <v>0.7916666666666666</v>
      </c>
      <c r="D23" s="16" t="s">
        <v>10</v>
      </c>
      <c r="E23" s="84" t="s">
        <v>13</v>
      </c>
      <c r="F23" s="82"/>
      <c r="G23" s="56" t="s">
        <v>97</v>
      </c>
      <c r="H23" s="73" t="s">
        <v>16</v>
      </c>
      <c r="I23" s="83"/>
      <c r="J23" s="17" t="str">
        <f>E22</f>
        <v>八軒中</v>
      </c>
      <c r="K23" s="17" t="str">
        <f>H22</f>
        <v>フレスカ２ｎｄ</v>
      </c>
      <c r="L23" s="17" t="str">
        <f>H22</f>
        <v>フレスカ２ｎｄ</v>
      </c>
      <c r="M23" s="18" t="str">
        <f>E22</f>
        <v>八軒中</v>
      </c>
    </row>
    <row r="24" spans="1:13" s="1" customFormat="1" ht="24.75" customHeight="1">
      <c r="A24" s="67" t="s">
        <v>23</v>
      </c>
      <c r="B24" s="9">
        <v>42974</v>
      </c>
      <c r="C24" s="10">
        <v>0.5416666666666666</v>
      </c>
      <c r="D24" s="11" t="s">
        <v>99</v>
      </c>
      <c r="E24" s="70" t="s">
        <v>12</v>
      </c>
      <c r="F24" s="71"/>
      <c r="G24" s="65" t="s">
        <v>104</v>
      </c>
      <c r="H24" s="70" t="s">
        <v>13</v>
      </c>
      <c r="I24" s="71"/>
      <c r="J24" s="12"/>
      <c r="K24" s="12"/>
      <c r="L24" s="12"/>
      <c r="M24" s="13"/>
    </row>
    <row r="25" spans="1:13" s="1" customFormat="1" ht="24.75" customHeight="1">
      <c r="A25" s="68"/>
      <c r="B25" s="14">
        <v>42959</v>
      </c>
      <c r="C25" s="15">
        <v>0.5833333333333334</v>
      </c>
      <c r="D25" s="16" t="s">
        <v>10</v>
      </c>
      <c r="E25" s="74" t="s">
        <v>16</v>
      </c>
      <c r="F25" s="82"/>
      <c r="G25" s="33" t="s">
        <v>105</v>
      </c>
      <c r="H25" s="73" t="s">
        <v>11</v>
      </c>
      <c r="I25" s="83"/>
      <c r="J25" s="17" t="s">
        <v>73</v>
      </c>
      <c r="K25" s="17" t="s">
        <v>73</v>
      </c>
      <c r="L25" s="17" t="s">
        <v>73</v>
      </c>
      <c r="M25" s="18" t="s">
        <v>73</v>
      </c>
    </row>
    <row r="26" spans="1:13" s="1" customFormat="1" ht="24.75" customHeight="1">
      <c r="A26" s="68"/>
      <c r="B26" s="14">
        <v>42973</v>
      </c>
      <c r="C26" s="26">
        <v>0.7083333333333334</v>
      </c>
      <c r="D26" s="16" t="s">
        <v>10</v>
      </c>
      <c r="E26" s="84" t="s">
        <v>106</v>
      </c>
      <c r="F26" s="82"/>
      <c r="G26" s="33" t="s">
        <v>107</v>
      </c>
      <c r="H26" s="73" t="s">
        <v>14</v>
      </c>
      <c r="I26" s="83"/>
      <c r="J26" s="17" t="s">
        <v>73</v>
      </c>
      <c r="K26" s="17" t="s">
        <v>73</v>
      </c>
      <c r="L26" s="17" t="s">
        <v>73</v>
      </c>
      <c r="M26" s="18" t="s">
        <v>73</v>
      </c>
    </row>
    <row r="27" spans="1:13" s="1" customFormat="1" ht="24.75" customHeight="1">
      <c r="A27" s="67" t="s">
        <v>24</v>
      </c>
      <c r="B27" s="9">
        <v>42966</v>
      </c>
      <c r="C27" s="10">
        <v>0.6875</v>
      </c>
      <c r="D27" s="11" t="s">
        <v>10</v>
      </c>
      <c r="E27" s="80" t="s">
        <v>16</v>
      </c>
      <c r="F27" s="71"/>
      <c r="G27" s="34" t="s">
        <v>101</v>
      </c>
      <c r="H27" s="81" t="s">
        <v>12</v>
      </c>
      <c r="I27" s="81"/>
      <c r="J27" s="12" t="str">
        <f>E29</f>
        <v>青葉ＦＣ</v>
      </c>
      <c r="K27" s="12" t="str">
        <f>H29</f>
        <v>フレスカ２ｎｄ</v>
      </c>
      <c r="L27" s="12" t="str">
        <f>H29</f>
        <v>フレスカ２ｎｄ</v>
      </c>
      <c r="M27" s="13" t="str">
        <f>E29</f>
        <v>青葉ＦＣ</v>
      </c>
    </row>
    <row r="28" spans="1:13" s="1" customFormat="1" ht="24.75" customHeight="1">
      <c r="A28" s="68"/>
      <c r="B28" s="14">
        <v>42966</v>
      </c>
      <c r="C28" s="15">
        <v>0.7395833333333334</v>
      </c>
      <c r="D28" s="16" t="s">
        <v>10</v>
      </c>
      <c r="E28" s="74" t="s">
        <v>11</v>
      </c>
      <c r="F28" s="82"/>
      <c r="G28" s="33" t="s">
        <v>103</v>
      </c>
      <c r="H28" s="74" t="s">
        <v>14</v>
      </c>
      <c r="I28" s="82"/>
      <c r="J28" s="17" t="str">
        <f>E27</f>
        <v>仙台大学女子</v>
      </c>
      <c r="K28" s="17" t="str">
        <f>H27</f>
        <v>利府中</v>
      </c>
      <c r="L28" s="17" t="str">
        <f>H27</f>
        <v>利府中</v>
      </c>
      <c r="M28" s="18" t="str">
        <f>E27</f>
        <v>仙台大学女子</v>
      </c>
    </row>
    <row r="29" spans="1:13" s="1" customFormat="1" ht="24.75" customHeight="1">
      <c r="A29" s="68"/>
      <c r="B29" s="14">
        <v>42966</v>
      </c>
      <c r="C29" s="26">
        <v>0.7916666666666666</v>
      </c>
      <c r="D29" s="27" t="s">
        <v>10</v>
      </c>
      <c r="E29" s="74" t="s">
        <v>13</v>
      </c>
      <c r="F29" s="82"/>
      <c r="G29" s="33" t="s">
        <v>102</v>
      </c>
      <c r="H29" s="74" t="s">
        <v>15</v>
      </c>
      <c r="I29" s="82"/>
      <c r="J29" s="19" t="str">
        <f>E28</f>
        <v>八軒中</v>
      </c>
      <c r="K29" s="19" t="str">
        <f>H28</f>
        <v>仙台中田</v>
      </c>
      <c r="L29" s="19" t="str">
        <f>H28</f>
        <v>仙台中田</v>
      </c>
      <c r="M29" s="20" t="str">
        <f>E28</f>
        <v>八軒中</v>
      </c>
    </row>
    <row r="30" spans="1:13" s="1" customFormat="1" ht="24.75" customHeight="1">
      <c r="A30" s="67" t="s">
        <v>25</v>
      </c>
      <c r="B30" s="9">
        <v>42981</v>
      </c>
      <c r="C30" s="10">
        <v>0.6875</v>
      </c>
      <c r="D30" s="11" t="s">
        <v>10</v>
      </c>
      <c r="E30" s="70" t="s">
        <v>12</v>
      </c>
      <c r="F30" s="71"/>
      <c r="G30" s="34" t="s">
        <v>79</v>
      </c>
      <c r="H30" s="70" t="s">
        <v>15</v>
      </c>
      <c r="I30" s="71"/>
      <c r="J30" s="12" t="str">
        <f>E32</f>
        <v>仙台中田</v>
      </c>
      <c r="K30" s="12" t="str">
        <f>H32</f>
        <v>仙台大学女子</v>
      </c>
      <c r="L30" s="12" t="str">
        <f>H32</f>
        <v>仙台大学女子</v>
      </c>
      <c r="M30" s="13" t="str">
        <f>E32</f>
        <v>仙台中田</v>
      </c>
    </row>
    <row r="31" spans="1:13" s="1" customFormat="1" ht="24.75" customHeight="1">
      <c r="A31" s="68"/>
      <c r="B31" s="14">
        <v>42981</v>
      </c>
      <c r="C31" s="15">
        <v>0.7395833333333334</v>
      </c>
      <c r="D31" s="16" t="s">
        <v>10</v>
      </c>
      <c r="E31" s="72" t="s">
        <v>11</v>
      </c>
      <c r="F31" s="73"/>
      <c r="G31" s="33" t="s">
        <v>110</v>
      </c>
      <c r="H31" s="74" t="s">
        <v>13</v>
      </c>
      <c r="I31" s="75"/>
      <c r="J31" s="66" t="s">
        <v>108</v>
      </c>
      <c r="K31" s="17" t="s">
        <v>109</v>
      </c>
      <c r="L31" s="17" t="s">
        <v>109</v>
      </c>
      <c r="M31" s="18" t="str">
        <f>E30</f>
        <v>利府中</v>
      </c>
    </row>
    <row r="32" spans="1:13" s="1" customFormat="1" ht="24.75" customHeight="1" thickBot="1">
      <c r="A32" s="69"/>
      <c r="B32" s="21">
        <v>42981</v>
      </c>
      <c r="C32" s="22">
        <v>0.7916666666666666</v>
      </c>
      <c r="D32" s="23" t="s">
        <v>10</v>
      </c>
      <c r="E32" s="76" t="s">
        <v>14</v>
      </c>
      <c r="F32" s="77"/>
      <c r="G32" s="61" t="s">
        <v>111</v>
      </c>
      <c r="H32" s="78" t="s">
        <v>16</v>
      </c>
      <c r="I32" s="79"/>
      <c r="J32" s="24" t="str">
        <f>E31</f>
        <v>八軒中</v>
      </c>
      <c r="K32" s="24" t="str">
        <f>H31</f>
        <v>青葉ＦＣ</v>
      </c>
      <c r="L32" s="24" t="str">
        <f>H31</f>
        <v>青葉ＦＣ</v>
      </c>
      <c r="M32" s="25" t="str">
        <f>E31</f>
        <v>八軒中</v>
      </c>
    </row>
  </sheetData>
  <sheetProtection/>
  <mergeCells count="72">
    <mergeCell ref="A1:M1"/>
    <mergeCell ref="E2:I2"/>
    <mergeCell ref="A3:A5"/>
    <mergeCell ref="E3:F3"/>
    <mergeCell ref="H3:I3"/>
    <mergeCell ref="E4:F4"/>
    <mergeCell ref="H4:I4"/>
    <mergeCell ref="E5:F5"/>
    <mergeCell ref="H5:I5"/>
    <mergeCell ref="A6:A8"/>
    <mergeCell ref="E6:F6"/>
    <mergeCell ref="H6:I6"/>
    <mergeCell ref="E7:F7"/>
    <mergeCell ref="H7:I7"/>
    <mergeCell ref="E8:F8"/>
    <mergeCell ref="H8:I8"/>
    <mergeCell ref="A9:A11"/>
    <mergeCell ref="E9:F9"/>
    <mergeCell ref="H9:I9"/>
    <mergeCell ref="E10:F10"/>
    <mergeCell ref="H10:I10"/>
    <mergeCell ref="E11:F11"/>
    <mergeCell ref="H11:I11"/>
    <mergeCell ref="A12:A14"/>
    <mergeCell ref="E12:F12"/>
    <mergeCell ref="H12:I12"/>
    <mergeCell ref="E13:F13"/>
    <mergeCell ref="H13:I13"/>
    <mergeCell ref="E14:F14"/>
    <mergeCell ref="H14:I14"/>
    <mergeCell ref="A15:A17"/>
    <mergeCell ref="E15:F15"/>
    <mergeCell ref="H15:I15"/>
    <mergeCell ref="E16:F16"/>
    <mergeCell ref="H16:I16"/>
    <mergeCell ref="E17:F17"/>
    <mergeCell ref="H17:I17"/>
    <mergeCell ref="A18:A20"/>
    <mergeCell ref="E18:F18"/>
    <mergeCell ref="H18:I18"/>
    <mergeCell ref="E19:F19"/>
    <mergeCell ref="H19:I19"/>
    <mergeCell ref="E20:F20"/>
    <mergeCell ref="H20:I20"/>
    <mergeCell ref="A21:A23"/>
    <mergeCell ref="E21:F21"/>
    <mergeCell ref="H21:I21"/>
    <mergeCell ref="E22:F22"/>
    <mergeCell ref="H22:I22"/>
    <mergeCell ref="E23:F23"/>
    <mergeCell ref="H23:I23"/>
    <mergeCell ref="A24:A26"/>
    <mergeCell ref="E24:F24"/>
    <mergeCell ref="H24:I24"/>
    <mergeCell ref="E25:F25"/>
    <mergeCell ref="H25:I25"/>
    <mergeCell ref="E26:F26"/>
    <mergeCell ref="H26:I26"/>
    <mergeCell ref="A27:A29"/>
    <mergeCell ref="E27:F27"/>
    <mergeCell ref="H27:I27"/>
    <mergeCell ref="E28:F28"/>
    <mergeCell ref="H28:I28"/>
    <mergeCell ref="E29:F29"/>
    <mergeCell ref="H29:I29"/>
    <mergeCell ref="A30:A32"/>
    <mergeCell ref="E30:F30"/>
    <mergeCell ref="H30:I30"/>
    <mergeCell ref="E31:F31"/>
    <mergeCell ref="H31:I31"/>
    <mergeCell ref="E32:F32"/>
    <mergeCell ref="H32:I3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60"/>
  <sheetViews>
    <sheetView zoomScale="75" zoomScaleNormal="75" zoomScaleSheetLayoutView="80" zoomScalePageLayoutView="0" workbookViewId="0" topLeftCell="A19">
      <selection activeCell="M56" sqref="M56:Q56"/>
    </sheetView>
  </sheetViews>
  <sheetFormatPr defaultColWidth="9.140625" defaultRowHeight="15"/>
  <cols>
    <col min="1" max="1" width="2.8515625" style="29" customWidth="1"/>
    <col min="2" max="63" width="2.28125" style="29" customWidth="1"/>
    <col min="64" max="64" width="3.421875" style="29" customWidth="1"/>
    <col min="65" max="67" width="2.28125" style="29" customWidth="1"/>
    <col min="68" max="16384" width="9.00390625" style="29" customWidth="1"/>
  </cols>
  <sheetData>
    <row r="1" ht="12.75" customHeight="1" thickBot="1"/>
    <row r="2" spans="5:63" ht="12.75" customHeight="1" thickTop="1">
      <c r="E2" s="225" t="s">
        <v>26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7"/>
    </row>
    <row r="3" spans="5:63" ht="12.75" customHeight="1">
      <c r="E3" s="228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30"/>
    </row>
    <row r="4" spans="5:63" ht="12.75" customHeight="1" thickBot="1">
      <c r="E4" s="231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3"/>
    </row>
    <row r="5" ht="24.75" customHeight="1" thickBot="1" thickTop="1"/>
    <row r="6" spans="1:67" ht="12.75" customHeight="1" thickTop="1">
      <c r="A6" s="206"/>
      <c r="B6" s="207"/>
      <c r="C6" s="207"/>
      <c r="D6" s="207"/>
      <c r="E6" s="207"/>
      <c r="F6" s="207"/>
      <c r="G6" s="208"/>
      <c r="H6" s="215" t="str">
        <f>B10</f>
        <v>ＦＣフレスカ　　　２ｎｄ</v>
      </c>
      <c r="I6" s="215"/>
      <c r="J6" s="215"/>
      <c r="K6" s="215"/>
      <c r="L6" s="215"/>
      <c r="M6" s="218" t="str">
        <f>B14</f>
        <v>仙台大学女子</v>
      </c>
      <c r="N6" s="215"/>
      <c r="O6" s="215"/>
      <c r="P6" s="215"/>
      <c r="Q6" s="219"/>
      <c r="R6" s="215" t="str">
        <f>B18</f>
        <v>青葉ＦＣ</v>
      </c>
      <c r="S6" s="215"/>
      <c r="T6" s="215"/>
      <c r="U6" s="215"/>
      <c r="V6" s="215"/>
      <c r="W6" s="218" t="str">
        <f>B22</f>
        <v>仙台中田</v>
      </c>
      <c r="X6" s="215"/>
      <c r="Y6" s="215"/>
      <c r="Z6" s="215"/>
      <c r="AA6" s="219"/>
      <c r="AB6" s="215" t="str">
        <f>B26</f>
        <v>八軒中</v>
      </c>
      <c r="AC6" s="215"/>
      <c r="AD6" s="215"/>
      <c r="AE6" s="215"/>
      <c r="AF6" s="215"/>
      <c r="AG6" s="218" t="str">
        <f>B30</f>
        <v>利府中</v>
      </c>
      <c r="AH6" s="215"/>
      <c r="AI6" s="215"/>
      <c r="AJ6" s="215"/>
      <c r="AK6" s="219"/>
      <c r="AL6" s="203" t="s">
        <v>27</v>
      </c>
      <c r="AM6" s="194"/>
      <c r="AN6" s="194"/>
      <c r="AO6" s="194"/>
      <c r="AP6" s="194" t="s">
        <v>28</v>
      </c>
      <c r="AQ6" s="194"/>
      <c r="AR6" s="194"/>
      <c r="AS6" s="194"/>
      <c r="AT6" s="194" t="s">
        <v>29</v>
      </c>
      <c r="AU6" s="194"/>
      <c r="AV6" s="194"/>
      <c r="AW6" s="194"/>
      <c r="AX6" s="194" t="s">
        <v>30</v>
      </c>
      <c r="AY6" s="194"/>
      <c r="AZ6" s="194"/>
      <c r="BA6" s="194" t="s">
        <v>31</v>
      </c>
      <c r="BB6" s="194"/>
      <c r="BC6" s="194"/>
      <c r="BD6" s="194"/>
      <c r="BE6" s="194" t="s">
        <v>32</v>
      </c>
      <c r="BF6" s="194"/>
      <c r="BG6" s="194"/>
      <c r="BH6" s="194"/>
      <c r="BI6" s="194" t="s">
        <v>33</v>
      </c>
      <c r="BJ6" s="194"/>
      <c r="BK6" s="194"/>
      <c r="BL6" s="194"/>
      <c r="BM6" s="197" t="s">
        <v>34</v>
      </c>
      <c r="BN6" s="198"/>
      <c r="BO6" s="199"/>
    </row>
    <row r="7" spans="1:92" ht="12.75" customHeight="1">
      <c r="A7" s="209"/>
      <c r="B7" s="210"/>
      <c r="C7" s="210"/>
      <c r="D7" s="210"/>
      <c r="E7" s="210"/>
      <c r="F7" s="210"/>
      <c r="G7" s="211"/>
      <c r="H7" s="216"/>
      <c r="I7" s="216"/>
      <c r="J7" s="216"/>
      <c r="K7" s="216"/>
      <c r="L7" s="216"/>
      <c r="M7" s="220"/>
      <c r="N7" s="216"/>
      <c r="O7" s="216"/>
      <c r="P7" s="216"/>
      <c r="Q7" s="221"/>
      <c r="R7" s="216"/>
      <c r="S7" s="216"/>
      <c r="T7" s="216"/>
      <c r="U7" s="216"/>
      <c r="V7" s="216"/>
      <c r="W7" s="220"/>
      <c r="X7" s="216"/>
      <c r="Y7" s="216"/>
      <c r="Z7" s="216"/>
      <c r="AA7" s="221"/>
      <c r="AB7" s="216"/>
      <c r="AC7" s="216"/>
      <c r="AD7" s="216"/>
      <c r="AE7" s="216"/>
      <c r="AF7" s="216"/>
      <c r="AG7" s="220"/>
      <c r="AH7" s="216"/>
      <c r="AI7" s="216"/>
      <c r="AJ7" s="216"/>
      <c r="AK7" s="221"/>
      <c r="AL7" s="204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200"/>
      <c r="BN7" s="201"/>
      <c r="BO7" s="202"/>
      <c r="BT7" s="30"/>
      <c r="BU7" s="121">
        <v>1</v>
      </c>
      <c r="BV7" s="121"/>
      <c r="BW7" s="121">
        <v>2</v>
      </c>
      <c r="BX7" s="121"/>
      <c r="BY7" s="121">
        <v>3</v>
      </c>
      <c r="BZ7" s="121"/>
      <c r="CA7" s="121">
        <v>4</v>
      </c>
      <c r="CB7" s="121"/>
      <c r="CC7" s="121">
        <v>5</v>
      </c>
      <c r="CD7" s="121"/>
      <c r="CE7" s="121">
        <v>6</v>
      </c>
      <c r="CF7" s="121"/>
      <c r="CG7" s="121"/>
      <c r="CH7" s="121"/>
      <c r="CI7" s="121"/>
      <c r="CJ7" s="121"/>
      <c r="CK7" s="121"/>
      <c r="CL7" s="121"/>
      <c r="CM7" s="121"/>
      <c r="CN7" s="121"/>
    </row>
    <row r="8" spans="1:95" ht="12.75" customHeight="1">
      <c r="A8" s="209"/>
      <c r="B8" s="210"/>
      <c r="C8" s="210"/>
      <c r="D8" s="210"/>
      <c r="E8" s="210"/>
      <c r="F8" s="210"/>
      <c r="G8" s="211"/>
      <c r="H8" s="216"/>
      <c r="I8" s="216"/>
      <c r="J8" s="216"/>
      <c r="K8" s="216"/>
      <c r="L8" s="216"/>
      <c r="M8" s="220"/>
      <c r="N8" s="216"/>
      <c r="O8" s="216"/>
      <c r="P8" s="216"/>
      <c r="Q8" s="221"/>
      <c r="R8" s="216"/>
      <c r="S8" s="216"/>
      <c r="T8" s="216"/>
      <c r="U8" s="216"/>
      <c r="V8" s="216"/>
      <c r="W8" s="220"/>
      <c r="X8" s="216"/>
      <c r="Y8" s="216"/>
      <c r="Z8" s="216"/>
      <c r="AA8" s="221"/>
      <c r="AB8" s="216"/>
      <c r="AC8" s="216"/>
      <c r="AD8" s="216"/>
      <c r="AE8" s="216"/>
      <c r="AF8" s="216"/>
      <c r="AG8" s="220"/>
      <c r="AH8" s="216"/>
      <c r="AI8" s="216"/>
      <c r="AJ8" s="216"/>
      <c r="AK8" s="221"/>
      <c r="AL8" s="204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200"/>
      <c r="BN8" s="201"/>
      <c r="BO8" s="202"/>
      <c r="BT8" s="121">
        <v>1</v>
      </c>
      <c r="BU8" s="30"/>
      <c r="BV8" s="30"/>
      <c r="BW8" s="30" t="b">
        <f>ISBLANK(M10)</f>
        <v>0</v>
      </c>
      <c r="BX8" s="30" t="b">
        <f>ISBLANK(P10)</f>
        <v>0</v>
      </c>
      <c r="BY8" s="30" t="b">
        <f>ISBLANK(R10)</f>
        <v>0</v>
      </c>
      <c r="BZ8" s="30" t="b">
        <f>ISBLANK(U10)</f>
        <v>0</v>
      </c>
      <c r="CA8" s="30" t="b">
        <f>ISBLANK(W10)</f>
        <v>0</v>
      </c>
      <c r="CB8" s="30" t="b">
        <f>ISBLANK(Z10)</f>
        <v>0</v>
      </c>
      <c r="CC8" s="30" t="b">
        <f>ISBLANK(AB10)</f>
        <v>0</v>
      </c>
      <c r="CD8" s="30" t="b">
        <f>ISBLANK(AE10)</f>
        <v>0</v>
      </c>
      <c r="CE8" s="30" t="b">
        <f>ISBLANK(AG10)</f>
        <v>0</v>
      </c>
      <c r="CF8" s="30" t="b">
        <f>ISBLANK(AJ10)</f>
        <v>0</v>
      </c>
      <c r="CG8" s="30"/>
      <c r="CH8" s="30"/>
      <c r="CI8" s="30"/>
      <c r="CJ8" s="30"/>
      <c r="CK8" s="30"/>
      <c r="CL8" s="30"/>
      <c r="CM8" s="30"/>
      <c r="CN8" s="30"/>
      <c r="CQ8" s="29">
        <f>SUM(AN10*1000,AR10*100,BK10)</f>
        <v>8137</v>
      </c>
    </row>
    <row r="9" spans="1:95" ht="12.75" customHeight="1" thickBot="1">
      <c r="A9" s="212"/>
      <c r="B9" s="213"/>
      <c r="C9" s="213"/>
      <c r="D9" s="213"/>
      <c r="E9" s="213"/>
      <c r="F9" s="213"/>
      <c r="G9" s="214"/>
      <c r="H9" s="217"/>
      <c r="I9" s="217"/>
      <c r="J9" s="217"/>
      <c r="K9" s="217"/>
      <c r="L9" s="217"/>
      <c r="M9" s="222"/>
      <c r="N9" s="217"/>
      <c r="O9" s="217"/>
      <c r="P9" s="217"/>
      <c r="Q9" s="223"/>
      <c r="R9" s="217"/>
      <c r="S9" s="217"/>
      <c r="T9" s="217"/>
      <c r="U9" s="217"/>
      <c r="V9" s="217"/>
      <c r="W9" s="222"/>
      <c r="X9" s="217"/>
      <c r="Y9" s="217"/>
      <c r="Z9" s="217"/>
      <c r="AA9" s="223"/>
      <c r="AB9" s="217"/>
      <c r="AC9" s="217"/>
      <c r="AD9" s="217"/>
      <c r="AE9" s="217"/>
      <c r="AF9" s="217"/>
      <c r="AG9" s="222"/>
      <c r="AH9" s="217"/>
      <c r="AI9" s="217"/>
      <c r="AJ9" s="217"/>
      <c r="AK9" s="223"/>
      <c r="AL9" s="205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200"/>
      <c r="BN9" s="201"/>
      <c r="BO9" s="202"/>
      <c r="BT9" s="121"/>
      <c r="BU9" s="30"/>
      <c r="BV9" s="30"/>
      <c r="BW9" s="30" t="b">
        <f>ISBLANK(M12)</f>
        <v>0</v>
      </c>
      <c r="BX9" s="30" t="b">
        <f>ISBLANK(P12)</f>
        <v>0</v>
      </c>
      <c r="BY9" s="30" t="b">
        <f>ISBLANK(R12)</f>
        <v>0</v>
      </c>
      <c r="BZ9" s="30" t="b">
        <f>ISBLANK(U12)</f>
        <v>0</v>
      </c>
      <c r="CA9" s="30" t="b">
        <f>ISBLANK(W12)</f>
        <v>0</v>
      </c>
      <c r="CB9" s="30" t="b">
        <f>ISBLANK(Z12)</f>
        <v>0</v>
      </c>
      <c r="CC9" s="30" t="b">
        <f>ISBLANK(AB12)</f>
        <v>0</v>
      </c>
      <c r="CD9" s="30" t="b">
        <f>ISBLANK(AE12)</f>
        <v>0</v>
      </c>
      <c r="CE9" s="30" t="b">
        <f>ISBLANK(AG12)</f>
        <v>0</v>
      </c>
      <c r="CF9" s="30" t="b">
        <f>ISBLANK(AJ12)</f>
        <v>0</v>
      </c>
      <c r="CG9" s="30"/>
      <c r="CH9" s="30"/>
      <c r="CI9" s="30"/>
      <c r="CJ9" s="30"/>
      <c r="CK9" s="30"/>
      <c r="CL9" s="30"/>
      <c r="CM9" s="30"/>
      <c r="CN9" s="30"/>
      <c r="CQ9" s="29">
        <f>SUM(AN14*1000,AR14*100,BK14)</f>
        <v>7113</v>
      </c>
    </row>
    <row r="10" spans="1:95" ht="12.75" customHeight="1" thickTop="1">
      <c r="A10" s="187">
        <v>1</v>
      </c>
      <c r="B10" s="188" t="s">
        <v>35</v>
      </c>
      <c r="C10" s="189"/>
      <c r="D10" s="189"/>
      <c r="E10" s="189"/>
      <c r="F10" s="190"/>
      <c r="G10" s="193" t="s">
        <v>36</v>
      </c>
      <c r="H10" s="141"/>
      <c r="I10" s="141"/>
      <c r="J10" s="141"/>
      <c r="K10" s="141"/>
      <c r="L10" s="141"/>
      <c r="M10" s="136">
        <v>0</v>
      </c>
      <c r="N10" s="106"/>
      <c r="O10" s="31" t="s">
        <v>37</v>
      </c>
      <c r="P10" s="106">
        <v>3</v>
      </c>
      <c r="Q10" s="107"/>
      <c r="R10" s="136">
        <v>3</v>
      </c>
      <c r="S10" s="106"/>
      <c r="T10" s="31" t="s">
        <v>37</v>
      </c>
      <c r="U10" s="106">
        <v>0</v>
      </c>
      <c r="V10" s="107"/>
      <c r="W10" s="136">
        <v>4</v>
      </c>
      <c r="X10" s="106"/>
      <c r="Y10" s="31" t="s">
        <v>37</v>
      </c>
      <c r="Z10" s="106">
        <v>0</v>
      </c>
      <c r="AA10" s="107"/>
      <c r="AB10" s="136">
        <v>2</v>
      </c>
      <c r="AC10" s="106"/>
      <c r="AD10" s="31" t="s">
        <v>37</v>
      </c>
      <c r="AE10" s="106">
        <v>2</v>
      </c>
      <c r="AF10" s="107"/>
      <c r="AG10" s="136">
        <v>3</v>
      </c>
      <c r="AH10" s="106"/>
      <c r="AI10" s="31" t="s">
        <v>37</v>
      </c>
      <c r="AJ10" s="106">
        <v>0</v>
      </c>
      <c r="AK10" s="107"/>
      <c r="AL10" s="108">
        <f>COUNTIF(M11:AK11,"○")</f>
        <v>3</v>
      </c>
      <c r="AM10" s="100"/>
      <c r="AN10" s="100">
        <f>SUM(AL10:AM13)</f>
        <v>8</v>
      </c>
      <c r="AO10" s="100"/>
      <c r="AP10" s="100">
        <f>COUNTIF(M11:AK11,"△")</f>
        <v>1</v>
      </c>
      <c r="AQ10" s="100"/>
      <c r="AR10" s="100">
        <f>SUM(AP10:AQ13)</f>
        <v>1</v>
      </c>
      <c r="AS10" s="100"/>
      <c r="AT10" s="100">
        <f>COUNTIF(M11:AK11,"●")</f>
        <v>1</v>
      </c>
      <c r="AU10" s="100"/>
      <c r="AV10" s="100">
        <f>SUM(AT10:AU13)</f>
        <v>1</v>
      </c>
      <c r="AW10" s="100"/>
      <c r="AX10" s="183">
        <f>SUM(AN10*3,AR10)</f>
        <v>25</v>
      </c>
      <c r="AY10" s="184"/>
      <c r="AZ10" s="185"/>
      <c r="BA10" s="100">
        <f>SUM(W10,AB10,AG10,R10,M10)</f>
        <v>12</v>
      </c>
      <c r="BB10" s="100"/>
      <c r="BC10" s="100">
        <f>SUM(BA10:BB13)</f>
        <v>43</v>
      </c>
      <c r="BD10" s="100"/>
      <c r="BE10" s="100">
        <f>SUM(Z10,AE10,AJ10,U10,P10)</f>
        <v>5</v>
      </c>
      <c r="BF10" s="100"/>
      <c r="BG10" s="100">
        <f>SUM(BE10:BF13)</f>
        <v>6</v>
      </c>
      <c r="BH10" s="100"/>
      <c r="BI10" s="100">
        <f>BA10-BE10</f>
        <v>7</v>
      </c>
      <c r="BJ10" s="100"/>
      <c r="BK10" s="100">
        <f>BC10-BG10</f>
        <v>37</v>
      </c>
      <c r="BL10" s="100"/>
      <c r="BM10" s="180">
        <f>RANK(CQ8,$CQ$8:$CQ$17)</f>
        <v>1</v>
      </c>
      <c r="BN10" s="181"/>
      <c r="BO10" s="182"/>
      <c r="BT10" s="121">
        <v>2</v>
      </c>
      <c r="BU10" s="30" t="b">
        <f>ISBLANK(H14)</f>
        <v>0</v>
      </c>
      <c r="BV10" s="30" t="b">
        <f>ISBLANK(K14)</f>
        <v>0</v>
      </c>
      <c r="BW10" s="30"/>
      <c r="BX10" s="30"/>
      <c r="BY10" s="30" t="b">
        <f>ISBLANK(R14)</f>
        <v>0</v>
      </c>
      <c r="BZ10" s="30" t="b">
        <f>ISBLANK(U14)</f>
        <v>0</v>
      </c>
      <c r="CA10" s="30" t="b">
        <f>ISBLANK(W14)</f>
        <v>0</v>
      </c>
      <c r="CB10" s="30" t="b">
        <f>ISBLANK(Z14)</f>
        <v>0</v>
      </c>
      <c r="CC10" s="30" t="b">
        <f>ISBLANK(AB14)</f>
        <v>0</v>
      </c>
      <c r="CD10" s="30" t="b">
        <f>ISBLANK(AE14)</f>
        <v>0</v>
      </c>
      <c r="CE10" s="30" t="b">
        <f>ISBLANK(AG14)</f>
        <v>0</v>
      </c>
      <c r="CF10" s="30" t="b">
        <f>ISBLANK(AJ14)</f>
        <v>0</v>
      </c>
      <c r="CG10" s="30"/>
      <c r="CH10" s="30"/>
      <c r="CI10" s="30"/>
      <c r="CJ10" s="30"/>
      <c r="CK10" s="30"/>
      <c r="CL10" s="30"/>
      <c r="CM10" s="30"/>
      <c r="CN10" s="30"/>
      <c r="CQ10" s="29">
        <f>SUM(AN18*1000,AR18*100,BK18)</f>
        <v>3102</v>
      </c>
    </row>
    <row r="11" spans="1:95" ht="12.75" customHeight="1">
      <c r="A11" s="145"/>
      <c r="B11" s="136"/>
      <c r="C11" s="106"/>
      <c r="D11" s="106"/>
      <c r="E11" s="106"/>
      <c r="F11" s="191"/>
      <c r="G11" s="154"/>
      <c r="H11" s="141"/>
      <c r="I11" s="141"/>
      <c r="J11" s="141"/>
      <c r="K11" s="141"/>
      <c r="L11" s="141"/>
      <c r="M11" s="124" t="str">
        <f>IF(AND(BW8,BX8),"",IF(M10&gt;P10,"○",IF(M10=P10,"△","●")))</f>
        <v>●</v>
      </c>
      <c r="N11" s="123"/>
      <c r="O11" s="123"/>
      <c r="P11" s="123"/>
      <c r="Q11" s="125"/>
      <c r="R11" s="124" t="str">
        <f>IF(AND(BY8,BZ8),"",IF(R10&gt;U10,"○",IF(R10=U10,"△","●")))</f>
        <v>○</v>
      </c>
      <c r="S11" s="123"/>
      <c r="T11" s="123"/>
      <c r="U11" s="123"/>
      <c r="V11" s="125"/>
      <c r="W11" s="124" t="str">
        <f>IF(AND(CA8,CB8),"",IF(W10&gt;Z10,"○",IF(W10=Z10,"△","●")))</f>
        <v>○</v>
      </c>
      <c r="X11" s="123"/>
      <c r="Y11" s="123"/>
      <c r="Z11" s="123"/>
      <c r="AA11" s="125"/>
      <c r="AB11" s="124" t="str">
        <f>IF(AND(CC8,CD8),"",IF(AB10&gt;AE10,"○",IF(AB10=AE10,"△","●")))</f>
        <v>△</v>
      </c>
      <c r="AC11" s="123"/>
      <c r="AD11" s="123"/>
      <c r="AE11" s="123"/>
      <c r="AF11" s="125"/>
      <c r="AG11" s="124" t="str">
        <f>IF(AND(CE8,CF8),"",IF(AG10&gt;AJ10,"○",IF(AG10=AJ10,"△","●")))</f>
        <v>○</v>
      </c>
      <c r="AH11" s="123"/>
      <c r="AI11" s="123"/>
      <c r="AJ11" s="123"/>
      <c r="AK11" s="125"/>
      <c r="AL11" s="135"/>
      <c r="AM11" s="111"/>
      <c r="AN11" s="100"/>
      <c r="AO11" s="100"/>
      <c r="AP11" s="111"/>
      <c r="AQ11" s="111"/>
      <c r="AR11" s="100"/>
      <c r="AS11" s="100"/>
      <c r="AT11" s="111"/>
      <c r="AU11" s="111"/>
      <c r="AV11" s="100"/>
      <c r="AW11" s="100"/>
      <c r="AX11" s="129"/>
      <c r="AY11" s="130"/>
      <c r="AZ11" s="131"/>
      <c r="BA11" s="111"/>
      <c r="BB11" s="111"/>
      <c r="BC11" s="100"/>
      <c r="BD11" s="100"/>
      <c r="BE11" s="111"/>
      <c r="BF11" s="111"/>
      <c r="BG11" s="100"/>
      <c r="BH11" s="100"/>
      <c r="BI11" s="111"/>
      <c r="BJ11" s="111"/>
      <c r="BK11" s="100"/>
      <c r="BL11" s="100"/>
      <c r="BM11" s="115"/>
      <c r="BN11" s="116"/>
      <c r="BO11" s="117"/>
      <c r="BT11" s="121"/>
      <c r="BU11" s="30" t="b">
        <f>ISBLANK(H16)</f>
        <v>0</v>
      </c>
      <c r="BV11" s="30" t="b">
        <f>ISBLANK(K16)</f>
        <v>0</v>
      </c>
      <c r="BW11" s="30"/>
      <c r="BX11" s="30"/>
      <c r="BY11" s="30" t="b">
        <f>ISBLANK(R16)</f>
        <v>0</v>
      </c>
      <c r="BZ11" s="30" t="b">
        <f>ISBLANK(U16)</f>
        <v>0</v>
      </c>
      <c r="CA11" s="30" t="b">
        <f>ISBLANK(W16)</f>
        <v>0</v>
      </c>
      <c r="CB11" s="30" t="b">
        <f>ISBLANK(Z16)</f>
        <v>0</v>
      </c>
      <c r="CC11" s="30" t="b">
        <f>ISBLANK(AB16)</f>
        <v>0</v>
      </c>
      <c r="CD11" s="30" t="b">
        <f>ISBLANK(AE16)</f>
        <v>0</v>
      </c>
      <c r="CE11" s="30" t="b">
        <f>ISBLANK(AG16)</f>
        <v>0</v>
      </c>
      <c r="CF11" s="30" t="b">
        <f>ISBLANK(AJ16)</f>
        <v>0</v>
      </c>
      <c r="CG11" s="30"/>
      <c r="CH11" s="30"/>
      <c r="CI11" s="30"/>
      <c r="CJ11" s="30"/>
      <c r="CK11" s="30"/>
      <c r="CL11" s="30"/>
      <c r="CM11" s="30"/>
      <c r="CN11" s="30"/>
      <c r="CQ11" s="29">
        <f>SUM(AN22*1000,AR22*100,BK22)</f>
        <v>7002</v>
      </c>
    </row>
    <row r="12" spans="1:95" ht="12.75" customHeight="1">
      <c r="A12" s="145"/>
      <c r="B12" s="136"/>
      <c r="C12" s="106"/>
      <c r="D12" s="106"/>
      <c r="E12" s="106"/>
      <c r="F12" s="191"/>
      <c r="G12" s="155" t="s">
        <v>38</v>
      </c>
      <c r="H12" s="141"/>
      <c r="I12" s="141"/>
      <c r="J12" s="141"/>
      <c r="K12" s="141"/>
      <c r="L12" s="141"/>
      <c r="M12" s="136">
        <v>6</v>
      </c>
      <c r="N12" s="106"/>
      <c r="O12" s="31" t="s">
        <v>37</v>
      </c>
      <c r="P12" s="106">
        <v>0</v>
      </c>
      <c r="Q12" s="107"/>
      <c r="R12" s="136">
        <v>2</v>
      </c>
      <c r="S12" s="106"/>
      <c r="T12" s="31" t="s">
        <v>37</v>
      </c>
      <c r="U12" s="106">
        <v>1</v>
      </c>
      <c r="V12" s="107"/>
      <c r="W12" s="136">
        <v>5</v>
      </c>
      <c r="X12" s="106"/>
      <c r="Y12" s="31" t="s">
        <v>37</v>
      </c>
      <c r="Z12" s="106">
        <v>0</v>
      </c>
      <c r="AA12" s="107"/>
      <c r="AB12" s="136">
        <v>17</v>
      </c>
      <c r="AC12" s="106"/>
      <c r="AD12" s="31" t="s">
        <v>37</v>
      </c>
      <c r="AE12" s="106">
        <v>0</v>
      </c>
      <c r="AF12" s="107"/>
      <c r="AG12" s="136">
        <v>1</v>
      </c>
      <c r="AH12" s="106"/>
      <c r="AI12" s="31" t="s">
        <v>37</v>
      </c>
      <c r="AJ12" s="106">
        <v>0</v>
      </c>
      <c r="AK12" s="107"/>
      <c r="AL12" s="108">
        <f>COUNTIF(M13:AK13,"○")</f>
        <v>5</v>
      </c>
      <c r="AM12" s="100"/>
      <c r="AN12" s="100"/>
      <c r="AO12" s="100"/>
      <c r="AP12" s="100">
        <f>COUNTIF(M13:AK13,"△")</f>
        <v>0</v>
      </c>
      <c r="AQ12" s="100"/>
      <c r="AR12" s="100"/>
      <c r="AS12" s="100"/>
      <c r="AT12" s="100">
        <f>COUNTIF(M13:AK13,"●")</f>
        <v>0</v>
      </c>
      <c r="AU12" s="100"/>
      <c r="AV12" s="100"/>
      <c r="AW12" s="100"/>
      <c r="AX12" s="129"/>
      <c r="AY12" s="130"/>
      <c r="AZ12" s="131"/>
      <c r="BA12" s="100">
        <f>SUM(W12,AB12,AG12,R12,M12)</f>
        <v>31</v>
      </c>
      <c r="BB12" s="100"/>
      <c r="BC12" s="100"/>
      <c r="BD12" s="100"/>
      <c r="BE12" s="100">
        <f>SUM(Z12,AE12,AJ12,U12,P12)</f>
        <v>1</v>
      </c>
      <c r="BF12" s="100"/>
      <c r="BG12" s="100"/>
      <c r="BH12" s="100"/>
      <c r="BI12" s="100">
        <f>BA12-BE12</f>
        <v>30</v>
      </c>
      <c r="BJ12" s="100"/>
      <c r="BK12" s="100"/>
      <c r="BL12" s="100"/>
      <c r="BM12" s="115"/>
      <c r="BN12" s="116"/>
      <c r="BO12" s="117"/>
      <c r="BT12" s="121">
        <v>3</v>
      </c>
      <c r="BU12" s="30" t="b">
        <f>ISBLANK(H18)</f>
        <v>0</v>
      </c>
      <c r="BV12" s="30" t="b">
        <f>ISBLANK(K18)</f>
        <v>0</v>
      </c>
      <c r="BW12" s="30" t="b">
        <f>ISBLANK(M18)</f>
        <v>0</v>
      </c>
      <c r="BX12" s="30" t="b">
        <f>ISBLANK(P18)</f>
        <v>0</v>
      </c>
      <c r="BY12" s="30"/>
      <c r="BZ12" s="30"/>
      <c r="CA12" s="30" t="b">
        <f>ISBLANK(W18)</f>
        <v>0</v>
      </c>
      <c r="CB12" s="30" t="b">
        <f>ISBLANK(Z18)</f>
        <v>0</v>
      </c>
      <c r="CC12" s="30" t="b">
        <f>ISBLANK(AB18)</f>
        <v>0</v>
      </c>
      <c r="CD12" s="30" t="b">
        <f>ISBLANK(AE18)</f>
        <v>0</v>
      </c>
      <c r="CE12" s="30" t="b">
        <f>ISBLANK(AG18)</f>
        <v>0</v>
      </c>
      <c r="CF12" s="30" t="b">
        <f>ISBLANK(AJ18)</f>
        <v>0</v>
      </c>
      <c r="CG12" s="30"/>
      <c r="CH12" s="30"/>
      <c r="CI12" s="30"/>
      <c r="CJ12" s="30"/>
      <c r="CK12" s="30"/>
      <c r="CL12" s="30"/>
      <c r="CM12" s="30"/>
      <c r="CN12" s="30"/>
      <c r="CQ12" s="29">
        <f>SUM(AN26*1000,AR26*100,BK26)</f>
        <v>52</v>
      </c>
    </row>
    <row r="13" spans="1:95" ht="12.75" customHeight="1" thickBot="1">
      <c r="A13" s="145"/>
      <c r="B13" s="104"/>
      <c r="C13" s="103"/>
      <c r="D13" s="103"/>
      <c r="E13" s="103"/>
      <c r="F13" s="192"/>
      <c r="G13" s="156"/>
      <c r="H13" s="141"/>
      <c r="I13" s="141"/>
      <c r="J13" s="141"/>
      <c r="K13" s="141"/>
      <c r="L13" s="141"/>
      <c r="M13" s="136" t="str">
        <f>IF(AND(BW9,BX9),"",IF(M12&gt;P12,"○",IF(M12=P12,"△","●")))</f>
        <v>○</v>
      </c>
      <c r="N13" s="106"/>
      <c r="O13" s="106"/>
      <c r="P13" s="106"/>
      <c r="Q13" s="107"/>
      <c r="R13" s="136" t="str">
        <f>IF(AND(BY9,BZ9),"",IF(R12&gt;U12,"○",IF(R12=U12,"△","●")))</f>
        <v>○</v>
      </c>
      <c r="S13" s="106"/>
      <c r="T13" s="106"/>
      <c r="U13" s="106"/>
      <c r="V13" s="107"/>
      <c r="W13" s="136" t="str">
        <f>IF(AND(CA9,CB9),"",IF(W12&gt;Z12,"○",IF(W12=Z12,"△","●")))</f>
        <v>○</v>
      </c>
      <c r="X13" s="106"/>
      <c r="Y13" s="106"/>
      <c r="Z13" s="106"/>
      <c r="AA13" s="107"/>
      <c r="AB13" s="136" t="str">
        <f>IF(AND(CC9,CD9),"",IF(AB12&gt;AE12,"○",IF(AB12=AE12,"△","●")))</f>
        <v>○</v>
      </c>
      <c r="AC13" s="106"/>
      <c r="AD13" s="106"/>
      <c r="AE13" s="106"/>
      <c r="AF13" s="107"/>
      <c r="AG13" s="136" t="str">
        <f>IF(AND(CE9,CF9),"",IF(AG12&gt;AJ12,"○",IF(AG12=AJ12,"△","●")))</f>
        <v>○</v>
      </c>
      <c r="AH13" s="106"/>
      <c r="AI13" s="106"/>
      <c r="AJ13" s="106"/>
      <c r="AK13" s="107"/>
      <c r="AL13" s="108"/>
      <c r="AM13" s="100"/>
      <c r="AN13" s="101"/>
      <c r="AO13" s="101"/>
      <c r="AP13" s="100"/>
      <c r="AQ13" s="100"/>
      <c r="AR13" s="101"/>
      <c r="AS13" s="101"/>
      <c r="AT13" s="100"/>
      <c r="AU13" s="100"/>
      <c r="AV13" s="101"/>
      <c r="AW13" s="101"/>
      <c r="AX13" s="132"/>
      <c r="AY13" s="133"/>
      <c r="AZ13" s="134"/>
      <c r="BA13" s="111"/>
      <c r="BB13" s="111"/>
      <c r="BC13" s="101"/>
      <c r="BD13" s="101"/>
      <c r="BE13" s="100"/>
      <c r="BF13" s="100"/>
      <c r="BG13" s="101"/>
      <c r="BH13" s="101"/>
      <c r="BI13" s="100"/>
      <c r="BJ13" s="100"/>
      <c r="BK13" s="101"/>
      <c r="BL13" s="101"/>
      <c r="BM13" s="118"/>
      <c r="BN13" s="119"/>
      <c r="BO13" s="120"/>
      <c r="BT13" s="121"/>
      <c r="BU13" s="30" t="b">
        <f>ISBLANK(H20)</f>
        <v>0</v>
      </c>
      <c r="BV13" s="30" t="b">
        <f>ISBLANK(K20)</f>
        <v>0</v>
      </c>
      <c r="BW13" s="30" t="b">
        <f>ISBLANK(M20)</f>
        <v>0</v>
      </c>
      <c r="BX13" s="30" t="b">
        <f>ISBLANK(P20)</f>
        <v>0</v>
      </c>
      <c r="BY13" s="30"/>
      <c r="BZ13" s="30"/>
      <c r="CA13" s="30" t="b">
        <f>ISBLANK(W20)</f>
        <v>0</v>
      </c>
      <c r="CB13" s="30" t="b">
        <f>ISBLANK(Z20)</f>
        <v>0</v>
      </c>
      <c r="CC13" s="30" t="b">
        <f>ISBLANK(AB20)</f>
        <v>0</v>
      </c>
      <c r="CD13" s="30" t="b">
        <f>ISBLANK(AE20)</f>
        <v>0</v>
      </c>
      <c r="CE13" s="30" t="b">
        <f>ISBLANK(AG20)</f>
        <v>0</v>
      </c>
      <c r="CF13" s="30" t="b">
        <f>ISBLANK(AJ20)</f>
        <v>0</v>
      </c>
      <c r="CG13" s="30"/>
      <c r="CH13" s="30"/>
      <c r="CI13" s="30"/>
      <c r="CJ13" s="30"/>
      <c r="CK13" s="30"/>
      <c r="CL13" s="30"/>
      <c r="CM13" s="30"/>
      <c r="CN13" s="30"/>
      <c r="CQ13" s="29">
        <f>SUM(AN30*1000,AR30*100,BK30)</f>
        <v>2994</v>
      </c>
    </row>
    <row r="14" spans="1:92" ht="12.75" customHeight="1">
      <c r="A14" s="144">
        <v>2</v>
      </c>
      <c r="B14" s="224" t="s">
        <v>16</v>
      </c>
      <c r="C14" s="106"/>
      <c r="D14" s="106"/>
      <c r="E14" s="106"/>
      <c r="F14" s="106"/>
      <c r="G14" s="153" t="s">
        <v>36</v>
      </c>
      <c r="H14" s="173">
        <f>IF(BX9,"",P12)</f>
        <v>0</v>
      </c>
      <c r="I14" s="138"/>
      <c r="J14" s="32" t="s">
        <v>37</v>
      </c>
      <c r="K14" s="138">
        <f>IF(BW9,"",M12)</f>
        <v>6</v>
      </c>
      <c r="L14" s="138"/>
      <c r="M14" s="178"/>
      <c r="N14" s="161"/>
      <c r="O14" s="161"/>
      <c r="P14" s="161"/>
      <c r="Q14" s="162"/>
      <c r="R14" s="137">
        <v>3</v>
      </c>
      <c r="S14" s="138"/>
      <c r="T14" s="32" t="s">
        <v>37</v>
      </c>
      <c r="U14" s="138">
        <v>0</v>
      </c>
      <c r="V14" s="139"/>
      <c r="W14" s="137">
        <v>2</v>
      </c>
      <c r="X14" s="138"/>
      <c r="Y14" s="60" t="s">
        <v>37</v>
      </c>
      <c r="Z14" s="138">
        <v>1</v>
      </c>
      <c r="AA14" s="139"/>
      <c r="AB14" s="137">
        <v>4</v>
      </c>
      <c r="AC14" s="138"/>
      <c r="AD14" s="32" t="s">
        <v>37</v>
      </c>
      <c r="AE14" s="138">
        <v>1</v>
      </c>
      <c r="AF14" s="139"/>
      <c r="AG14" s="137">
        <v>2</v>
      </c>
      <c r="AH14" s="138"/>
      <c r="AI14" s="32" t="s">
        <v>37</v>
      </c>
      <c r="AJ14" s="138">
        <v>1</v>
      </c>
      <c r="AK14" s="139"/>
      <c r="AL14" s="160">
        <f>COUNTIF(H15:AK15,"○")</f>
        <v>4</v>
      </c>
      <c r="AM14" s="110"/>
      <c r="AN14" s="110">
        <f>SUM(AL14:AM17)</f>
        <v>7</v>
      </c>
      <c r="AO14" s="110"/>
      <c r="AP14" s="110">
        <f>COUNTIF(H15:AK15,"△")</f>
        <v>0</v>
      </c>
      <c r="AQ14" s="110"/>
      <c r="AR14" s="110">
        <f>SUM(AP14:AQ17)</f>
        <v>1</v>
      </c>
      <c r="AS14" s="110"/>
      <c r="AT14" s="110">
        <f>COUNTIF(H15:AK15,"●")</f>
        <v>1</v>
      </c>
      <c r="AU14" s="110"/>
      <c r="AV14" s="110">
        <f>SUM(AT14:AU17)</f>
        <v>2</v>
      </c>
      <c r="AW14" s="110"/>
      <c r="AX14" s="126">
        <f>SUM(AN14*3,AR14)</f>
        <v>22</v>
      </c>
      <c r="AY14" s="127"/>
      <c r="AZ14" s="128"/>
      <c r="BA14" s="110">
        <f>SUM(R14,AB14,AG14,W14,H14)</f>
        <v>11</v>
      </c>
      <c r="BB14" s="110"/>
      <c r="BC14" s="126">
        <f>SUM(BA14:BB17)</f>
        <v>25</v>
      </c>
      <c r="BD14" s="128"/>
      <c r="BE14" s="126">
        <f>SUM(U14,AE14,AJ14,Z14,K14)</f>
        <v>9</v>
      </c>
      <c r="BF14" s="128"/>
      <c r="BG14" s="126">
        <f>SUM(BE14:BF17)</f>
        <v>12</v>
      </c>
      <c r="BH14" s="128"/>
      <c r="BI14" s="126">
        <f>BA14-BE14</f>
        <v>2</v>
      </c>
      <c r="BJ14" s="128"/>
      <c r="BK14" s="110">
        <f>BC14-BG14</f>
        <v>13</v>
      </c>
      <c r="BL14" s="110"/>
      <c r="BM14" s="112">
        <f>RANK(CQ9,$CQ$8:$CQ$17)</f>
        <v>2</v>
      </c>
      <c r="BN14" s="113"/>
      <c r="BO14" s="114"/>
      <c r="BT14" s="121">
        <v>4</v>
      </c>
      <c r="BU14" s="30" t="b">
        <f>ISBLANK(H22)</f>
        <v>0</v>
      </c>
      <c r="BV14" s="30" t="b">
        <f>ISBLANK(K22)</f>
        <v>0</v>
      </c>
      <c r="BW14" s="30" t="b">
        <f>ISBLANK(M22)</f>
        <v>0</v>
      </c>
      <c r="BX14" s="30" t="b">
        <f>ISBLANK(P22)</f>
        <v>0</v>
      </c>
      <c r="BY14" s="30" t="b">
        <f>ISBLANK(R22)</f>
        <v>0</v>
      </c>
      <c r="BZ14" s="30" t="b">
        <f>ISBLANK(U22)</f>
        <v>0</v>
      </c>
      <c r="CA14" s="30"/>
      <c r="CB14" s="30"/>
      <c r="CC14" s="30" t="b">
        <f>ISBLANK(AB22)</f>
        <v>0</v>
      </c>
      <c r="CD14" s="30" t="b">
        <f>ISBLANK(AE22)</f>
        <v>0</v>
      </c>
      <c r="CE14" s="30" t="b">
        <f>ISBLANK(AG22)</f>
        <v>0</v>
      </c>
      <c r="CF14" s="30" t="b">
        <f>ISBLANK(AJ22)</f>
        <v>0</v>
      </c>
      <c r="CG14" s="30"/>
      <c r="CH14" s="30"/>
      <c r="CI14" s="30"/>
      <c r="CJ14" s="30"/>
      <c r="CK14" s="30"/>
      <c r="CL14" s="30"/>
      <c r="CM14" s="30"/>
      <c r="CN14" s="30"/>
    </row>
    <row r="15" spans="1:92" ht="12.75" customHeight="1">
      <c r="A15" s="145"/>
      <c r="B15" s="136"/>
      <c r="C15" s="106"/>
      <c r="D15" s="106"/>
      <c r="E15" s="106"/>
      <c r="F15" s="106"/>
      <c r="G15" s="154"/>
      <c r="H15" s="122" t="s">
        <v>44</v>
      </c>
      <c r="I15" s="123"/>
      <c r="J15" s="123"/>
      <c r="K15" s="123"/>
      <c r="L15" s="123"/>
      <c r="M15" s="140"/>
      <c r="N15" s="141"/>
      <c r="O15" s="141"/>
      <c r="P15" s="141"/>
      <c r="Q15" s="163"/>
      <c r="R15" s="124" t="str">
        <f>IF(AND(BY10,BZ10),"",IF(R14&gt;U14,"○",IF(R14=U14,"△","●")))</f>
        <v>○</v>
      </c>
      <c r="S15" s="123"/>
      <c r="T15" s="123"/>
      <c r="U15" s="123"/>
      <c r="V15" s="125"/>
      <c r="W15" s="124" t="str">
        <f>IF(AND(CA10,CB10),"",IF(W14&gt;Z14,"○",IF(W14=Z14,"△","●")))</f>
        <v>○</v>
      </c>
      <c r="X15" s="123"/>
      <c r="Y15" s="123"/>
      <c r="Z15" s="123"/>
      <c r="AA15" s="125"/>
      <c r="AB15" s="124" t="str">
        <f>IF(AND(CC10,CD10),"",IF(AB14&gt;AE14,"○",IF(AB14=AE14,"△","●")))</f>
        <v>○</v>
      </c>
      <c r="AC15" s="123"/>
      <c r="AD15" s="123"/>
      <c r="AE15" s="123"/>
      <c r="AF15" s="125"/>
      <c r="AG15" s="124" t="str">
        <f>IF(AND(CE10,CF10),"",IF(AG14&gt;AJ14,"○",IF(AG14=AJ14,"△","●")))</f>
        <v>○</v>
      </c>
      <c r="AH15" s="123"/>
      <c r="AI15" s="123"/>
      <c r="AJ15" s="123"/>
      <c r="AK15" s="125"/>
      <c r="AL15" s="135"/>
      <c r="AM15" s="111"/>
      <c r="AN15" s="100"/>
      <c r="AO15" s="100"/>
      <c r="AP15" s="111"/>
      <c r="AQ15" s="111"/>
      <c r="AR15" s="100"/>
      <c r="AS15" s="100"/>
      <c r="AT15" s="111"/>
      <c r="AU15" s="111"/>
      <c r="AV15" s="100"/>
      <c r="AW15" s="100"/>
      <c r="AX15" s="129"/>
      <c r="AY15" s="130"/>
      <c r="AZ15" s="131"/>
      <c r="BA15" s="111"/>
      <c r="BB15" s="111"/>
      <c r="BC15" s="129"/>
      <c r="BD15" s="131"/>
      <c r="BE15" s="176"/>
      <c r="BF15" s="177"/>
      <c r="BG15" s="129"/>
      <c r="BH15" s="131"/>
      <c r="BI15" s="176"/>
      <c r="BJ15" s="177"/>
      <c r="BK15" s="100"/>
      <c r="BL15" s="100"/>
      <c r="BM15" s="115"/>
      <c r="BN15" s="116"/>
      <c r="BO15" s="117"/>
      <c r="BT15" s="121"/>
      <c r="BU15" s="30" t="b">
        <f>ISBLANK(H24)</f>
        <v>0</v>
      </c>
      <c r="BV15" s="30" t="b">
        <f>ISBLANK(K24)</f>
        <v>0</v>
      </c>
      <c r="BW15" s="30" t="b">
        <f>ISBLANK(M24)</f>
        <v>0</v>
      </c>
      <c r="BX15" s="30" t="b">
        <f>ISBLANK(P24)</f>
        <v>0</v>
      </c>
      <c r="BY15" s="30" t="b">
        <f>ISBLANK(R24)</f>
        <v>0</v>
      </c>
      <c r="BZ15" s="30" t="b">
        <f>ISBLANK(U24)</f>
        <v>0</v>
      </c>
      <c r="CA15" s="30"/>
      <c r="CB15" s="30"/>
      <c r="CC15" s="30" t="b">
        <f>ISBLANK(AB24)</f>
        <v>0</v>
      </c>
      <c r="CD15" s="30" t="b">
        <f>ISBLANK(AE24)</f>
        <v>0</v>
      </c>
      <c r="CE15" s="30" t="b">
        <f>ISBLANK(AG24)</f>
        <v>0</v>
      </c>
      <c r="CF15" s="30" t="b">
        <f>ISBLANK(AJ24)</f>
        <v>0</v>
      </c>
      <c r="CG15" s="30"/>
      <c r="CH15" s="30"/>
      <c r="CI15" s="30"/>
      <c r="CJ15" s="30"/>
      <c r="CK15" s="30"/>
      <c r="CL15" s="30"/>
      <c r="CM15" s="30"/>
      <c r="CN15" s="30"/>
    </row>
    <row r="16" spans="1:92" ht="12.75" customHeight="1">
      <c r="A16" s="145"/>
      <c r="B16" s="136"/>
      <c r="C16" s="106"/>
      <c r="D16" s="106"/>
      <c r="E16" s="106"/>
      <c r="F16" s="106"/>
      <c r="G16" s="155" t="s">
        <v>38</v>
      </c>
      <c r="H16" s="179">
        <f>IF(BX8,"",P10)</f>
        <v>3</v>
      </c>
      <c r="I16" s="106"/>
      <c r="J16" s="31" t="s">
        <v>37</v>
      </c>
      <c r="K16" s="106">
        <f>IF(BW8,"",M10)</f>
        <v>0</v>
      </c>
      <c r="L16" s="106"/>
      <c r="M16" s="140"/>
      <c r="N16" s="141"/>
      <c r="O16" s="141"/>
      <c r="P16" s="141"/>
      <c r="Q16" s="163"/>
      <c r="R16" s="136">
        <v>1</v>
      </c>
      <c r="S16" s="106"/>
      <c r="T16" s="31" t="s">
        <v>39</v>
      </c>
      <c r="U16" s="106">
        <v>1</v>
      </c>
      <c r="V16" s="107"/>
      <c r="W16" s="136">
        <v>1</v>
      </c>
      <c r="X16" s="106"/>
      <c r="Y16" s="31" t="s">
        <v>37</v>
      </c>
      <c r="Z16" s="106">
        <v>2</v>
      </c>
      <c r="AA16" s="107"/>
      <c r="AB16" s="136">
        <v>8</v>
      </c>
      <c r="AC16" s="106"/>
      <c r="AD16" s="31" t="s">
        <v>37</v>
      </c>
      <c r="AE16" s="106">
        <v>0</v>
      </c>
      <c r="AF16" s="107"/>
      <c r="AG16" s="136">
        <v>1</v>
      </c>
      <c r="AH16" s="106"/>
      <c r="AI16" s="31" t="s">
        <v>37</v>
      </c>
      <c r="AJ16" s="106">
        <v>0</v>
      </c>
      <c r="AK16" s="107"/>
      <c r="AL16" s="108">
        <f>COUNTIF(H17:AK17,"○")</f>
        <v>3</v>
      </c>
      <c r="AM16" s="100"/>
      <c r="AN16" s="100"/>
      <c r="AO16" s="100"/>
      <c r="AP16" s="100">
        <f>COUNTIF(H17:AK17,"△")</f>
        <v>1</v>
      </c>
      <c r="AQ16" s="100"/>
      <c r="AR16" s="100"/>
      <c r="AS16" s="100"/>
      <c r="AT16" s="100">
        <f>COUNTIF(H17:AK17,"●")</f>
        <v>1</v>
      </c>
      <c r="AU16" s="100"/>
      <c r="AV16" s="100"/>
      <c r="AW16" s="100"/>
      <c r="AX16" s="129"/>
      <c r="AY16" s="130"/>
      <c r="AZ16" s="131"/>
      <c r="BA16" s="100">
        <f>SUM(R16,AB16,AG16,W16,H16)</f>
        <v>14</v>
      </c>
      <c r="BB16" s="100"/>
      <c r="BC16" s="129"/>
      <c r="BD16" s="131"/>
      <c r="BE16" s="174">
        <f>SUM(U16,AE16,AJ16,Z16,K16)</f>
        <v>3</v>
      </c>
      <c r="BF16" s="175"/>
      <c r="BG16" s="129"/>
      <c r="BH16" s="131"/>
      <c r="BI16" s="174">
        <f>BA16-BE16</f>
        <v>11</v>
      </c>
      <c r="BJ16" s="175"/>
      <c r="BK16" s="100"/>
      <c r="BL16" s="100"/>
      <c r="BM16" s="115"/>
      <c r="BN16" s="116"/>
      <c r="BO16" s="117"/>
      <c r="BT16" s="121">
        <v>5</v>
      </c>
      <c r="BU16" s="30" t="b">
        <f>ISBLANK(H26)</f>
        <v>0</v>
      </c>
      <c r="BV16" s="30" t="b">
        <f>ISBLANK(K26)</f>
        <v>0</v>
      </c>
      <c r="BW16" s="30" t="b">
        <f>ISBLANK(M26)</f>
        <v>0</v>
      </c>
      <c r="BX16" s="30" t="b">
        <f>ISBLANK(P26)</f>
        <v>0</v>
      </c>
      <c r="BY16" s="30" t="b">
        <f>ISBLANK(R26)</f>
        <v>0</v>
      </c>
      <c r="BZ16" s="30" t="b">
        <f>ISBLANK(U26)</f>
        <v>0</v>
      </c>
      <c r="CA16" s="30" t="b">
        <f>ISBLANK(W26)</f>
        <v>0</v>
      </c>
      <c r="CB16" s="30" t="b">
        <f>ISBLANK(Z26)</f>
        <v>0</v>
      </c>
      <c r="CC16" s="30"/>
      <c r="CD16" s="30"/>
      <c r="CE16" s="30" t="b">
        <f>ISBLANK(AG26)</f>
        <v>0</v>
      </c>
      <c r="CF16" s="30" t="b">
        <f>ISBLANK(AJ26)</f>
        <v>0</v>
      </c>
      <c r="CG16" s="30"/>
      <c r="CH16" s="30"/>
      <c r="CI16" s="30"/>
      <c r="CJ16" s="30"/>
      <c r="CK16" s="30"/>
      <c r="CL16" s="30"/>
      <c r="CM16" s="30"/>
      <c r="CN16" s="30"/>
    </row>
    <row r="17" spans="1:92" ht="12.75" customHeight="1" thickBot="1">
      <c r="A17" s="146"/>
      <c r="B17" s="104"/>
      <c r="C17" s="103"/>
      <c r="D17" s="103"/>
      <c r="E17" s="103"/>
      <c r="F17" s="103"/>
      <c r="G17" s="156"/>
      <c r="H17" s="102" t="s">
        <v>41</v>
      </c>
      <c r="I17" s="103"/>
      <c r="J17" s="103"/>
      <c r="K17" s="103"/>
      <c r="L17" s="103"/>
      <c r="M17" s="142"/>
      <c r="N17" s="143"/>
      <c r="O17" s="143"/>
      <c r="P17" s="143"/>
      <c r="Q17" s="164"/>
      <c r="R17" s="104" t="str">
        <f>IF(AND(BY11,BZ11),"",IF(R16&gt;U16,"○",IF(R16=U16,"△","●")))</f>
        <v>△</v>
      </c>
      <c r="S17" s="103"/>
      <c r="T17" s="103"/>
      <c r="U17" s="103"/>
      <c r="V17" s="105"/>
      <c r="W17" s="104" t="str">
        <f>IF(AND(CA11,CB11),"",IF(W16&gt;Z16,"○",IF(W16=Z16,"△","●")))</f>
        <v>●</v>
      </c>
      <c r="X17" s="103"/>
      <c r="Y17" s="103"/>
      <c r="Z17" s="103"/>
      <c r="AA17" s="105"/>
      <c r="AB17" s="104" t="str">
        <f>IF(AND(CC11,CD11),"",IF(AB16&gt;AE16,"○",IF(AB16=AE16,"△","●")))</f>
        <v>○</v>
      </c>
      <c r="AC17" s="103"/>
      <c r="AD17" s="103"/>
      <c r="AE17" s="103"/>
      <c r="AF17" s="105"/>
      <c r="AG17" s="104" t="str">
        <f>IF(AND(CE11,CF11),"",IF(AG16&gt;AJ16,"○",IF(AG16=AJ16,"△","●")))</f>
        <v>○</v>
      </c>
      <c r="AH17" s="103"/>
      <c r="AI17" s="103"/>
      <c r="AJ17" s="103"/>
      <c r="AK17" s="105"/>
      <c r="AL17" s="109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32"/>
      <c r="AY17" s="133"/>
      <c r="AZ17" s="134"/>
      <c r="BA17" s="101"/>
      <c r="BB17" s="101"/>
      <c r="BC17" s="132"/>
      <c r="BD17" s="134"/>
      <c r="BE17" s="132"/>
      <c r="BF17" s="134"/>
      <c r="BG17" s="132"/>
      <c r="BH17" s="134"/>
      <c r="BI17" s="132"/>
      <c r="BJ17" s="134"/>
      <c r="BK17" s="101"/>
      <c r="BL17" s="101"/>
      <c r="BM17" s="115"/>
      <c r="BN17" s="116"/>
      <c r="BO17" s="117"/>
      <c r="BT17" s="121"/>
      <c r="BU17" s="30" t="b">
        <f>ISBLANK(H28)</f>
        <v>0</v>
      </c>
      <c r="BV17" s="30" t="b">
        <f>ISBLANK(K28)</f>
        <v>0</v>
      </c>
      <c r="BW17" s="30" t="b">
        <f>ISBLANK(M28)</f>
        <v>0</v>
      </c>
      <c r="BX17" s="30" t="b">
        <f>ISBLANK(P28)</f>
        <v>0</v>
      </c>
      <c r="BY17" s="30" t="b">
        <f>ISBLANK(R28)</f>
        <v>0</v>
      </c>
      <c r="BZ17" s="30" t="b">
        <f>ISBLANK(U28)</f>
        <v>0</v>
      </c>
      <c r="CA17" s="30" t="b">
        <f>ISBLANK(W28)</f>
        <v>0</v>
      </c>
      <c r="CB17" s="30" t="b">
        <f>ISBLANK(Z28)</f>
        <v>0</v>
      </c>
      <c r="CC17" s="30"/>
      <c r="CD17" s="30"/>
      <c r="CE17" s="30" t="b">
        <f>ISBLANK(AG28)</f>
        <v>0</v>
      </c>
      <c r="CF17" s="30" t="b">
        <f>ISBLANK(AJ28)</f>
        <v>0</v>
      </c>
      <c r="CG17" s="30"/>
      <c r="CH17" s="30"/>
      <c r="CI17" s="30"/>
      <c r="CJ17" s="30"/>
      <c r="CK17" s="30"/>
      <c r="CL17" s="30"/>
      <c r="CM17" s="30"/>
      <c r="CN17" s="30"/>
    </row>
    <row r="18" spans="1:92" ht="12.75" customHeight="1">
      <c r="A18" s="145">
        <v>3</v>
      </c>
      <c r="B18" s="147" t="s">
        <v>13</v>
      </c>
      <c r="C18" s="148"/>
      <c r="D18" s="148"/>
      <c r="E18" s="148"/>
      <c r="F18" s="148"/>
      <c r="G18" s="153" t="s">
        <v>36</v>
      </c>
      <c r="H18" s="106">
        <f>IF(BZ9,"",U12)</f>
        <v>1</v>
      </c>
      <c r="I18" s="106"/>
      <c r="J18" s="31" t="s">
        <v>37</v>
      </c>
      <c r="K18" s="106">
        <f>IF(BY9,"",R12)</f>
        <v>2</v>
      </c>
      <c r="L18" s="106"/>
      <c r="M18" s="137">
        <f>IF(BZ11,"",U16)</f>
        <v>1</v>
      </c>
      <c r="N18" s="138"/>
      <c r="O18" s="32" t="s">
        <v>37</v>
      </c>
      <c r="P18" s="138">
        <f>IF(BY11,"",R16)</f>
        <v>1</v>
      </c>
      <c r="Q18" s="139"/>
      <c r="R18" s="141"/>
      <c r="S18" s="141"/>
      <c r="T18" s="141"/>
      <c r="U18" s="141"/>
      <c r="V18" s="141"/>
      <c r="W18" s="136">
        <v>0</v>
      </c>
      <c r="X18" s="106"/>
      <c r="Y18" s="31" t="s">
        <v>37</v>
      </c>
      <c r="Z18" s="106">
        <v>1</v>
      </c>
      <c r="AA18" s="107"/>
      <c r="AB18" s="136">
        <v>9</v>
      </c>
      <c r="AC18" s="106"/>
      <c r="AD18" s="31" t="s">
        <v>37</v>
      </c>
      <c r="AE18" s="106">
        <v>0</v>
      </c>
      <c r="AF18" s="107"/>
      <c r="AG18" s="136">
        <v>0</v>
      </c>
      <c r="AH18" s="106"/>
      <c r="AI18" s="31" t="s">
        <v>37</v>
      </c>
      <c r="AJ18" s="106">
        <v>2</v>
      </c>
      <c r="AK18" s="107"/>
      <c r="AL18" s="108">
        <f>COUNTIF(H19:AK19,"○")</f>
        <v>1</v>
      </c>
      <c r="AM18" s="100"/>
      <c r="AN18" s="110">
        <f>SUM(AL18:AM21)</f>
        <v>3</v>
      </c>
      <c r="AO18" s="110"/>
      <c r="AP18" s="100">
        <f>COUNTIF(H19:AK19,"△")</f>
        <v>1</v>
      </c>
      <c r="AQ18" s="100"/>
      <c r="AR18" s="110">
        <f>SUM(AP18:AQ21)</f>
        <v>1</v>
      </c>
      <c r="AS18" s="110"/>
      <c r="AT18" s="100">
        <f>COUNTIF(H19:AK19,"●")</f>
        <v>3</v>
      </c>
      <c r="AU18" s="100"/>
      <c r="AV18" s="110">
        <f>SUM(AT18:AU21)</f>
        <v>6</v>
      </c>
      <c r="AW18" s="110"/>
      <c r="AX18" s="126">
        <f>SUM(AN18*3,AR18)</f>
        <v>10</v>
      </c>
      <c r="AY18" s="127"/>
      <c r="AZ18" s="128"/>
      <c r="BA18" s="100">
        <f>SUM(M18,W18,AG18,AB18,H18)</f>
        <v>11</v>
      </c>
      <c r="BB18" s="100"/>
      <c r="BC18" s="110">
        <f>SUM(BA18:BB21)</f>
        <v>18</v>
      </c>
      <c r="BD18" s="110"/>
      <c r="BE18" s="100">
        <f>SUM(AE18,Z18,AJ18,P18,K18)</f>
        <v>6</v>
      </c>
      <c r="BF18" s="100"/>
      <c r="BG18" s="110">
        <f>SUM(BE18:BF21)</f>
        <v>16</v>
      </c>
      <c r="BH18" s="110"/>
      <c r="BI18" s="100">
        <f>BA18-BE18</f>
        <v>5</v>
      </c>
      <c r="BJ18" s="100"/>
      <c r="BK18" s="110">
        <f>BC18-BG18</f>
        <v>2</v>
      </c>
      <c r="BL18" s="110"/>
      <c r="BM18" s="112">
        <f>RANK(CQ10,$CQ$8:$CQ$17)</f>
        <v>4</v>
      </c>
      <c r="BN18" s="113"/>
      <c r="BO18" s="114"/>
      <c r="BT18" s="121">
        <v>6</v>
      </c>
      <c r="BU18" s="30" t="b">
        <f>ISBLANK(H30)</f>
        <v>0</v>
      </c>
      <c r="BV18" s="30" t="b">
        <f>ISBLANK(K30)</f>
        <v>0</v>
      </c>
      <c r="BW18" s="30" t="b">
        <f>ISBLANK(M30)</f>
        <v>0</v>
      </c>
      <c r="BX18" s="30" t="b">
        <f>ISBLANK(P30)</f>
        <v>0</v>
      </c>
      <c r="BY18" s="30" t="b">
        <f>ISBLANK(R30)</f>
        <v>0</v>
      </c>
      <c r="BZ18" s="30" t="b">
        <f>ISBLANK(U30)</f>
        <v>0</v>
      </c>
      <c r="CA18" s="30" t="b">
        <f>ISBLANK(W30)</f>
        <v>0</v>
      </c>
      <c r="CB18" s="30" t="b">
        <f>ISBLANK(Z30)</f>
        <v>0</v>
      </c>
      <c r="CC18" s="30" t="b">
        <f>ISBLANK(AB30)</f>
        <v>0</v>
      </c>
      <c r="CD18" s="30" t="b">
        <f>ISBLANK(AE30)</f>
        <v>0</v>
      </c>
      <c r="CE18" s="30"/>
      <c r="CF18" s="30"/>
      <c r="CG18" s="30"/>
      <c r="CH18" s="30"/>
      <c r="CI18" s="30"/>
      <c r="CJ18" s="30"/>
      <c r="CK18" s="30"/>
      <c r="CL18" s="30"/>
      <c r="CM18" s="30"/>
      <c r="CN18" s="30"/>
    </row>
    <row r="19" spans="1:92" ht="12.75" customHeight="1">
      <c r="A19" s="145"/>
      <c r="B19" s="149"/>
      <c r="C19" s="150"/>
      <c r="D19" s="150"/>
      <c r="E19" s="150"/>
      <c r="F19" s="150"/>
      <c r="G19" s="154"/>
      <c r="H19" s="122" t="s">
        <v>44</v>
      </c>
      <c r="I19" s="123"/>
      <c r="J19" s="123"/>
      <c r="K19" s="123"/>
      <c r="L19" s="123"/>
      <c r="M19" s="124" t="s">
        <v>95</v>
      </c>
      <c r="N19" s="123"/>
      <c r="O19" s="123"/>
      <c r="P19" s="123"/>
      <c r="Q19" s="125"/>
      <c r="R19" s="141"/>
      <c r="S19" s="141"/>
      <c r="T19" s="141"/>
      <c r="U19" s="141"/>
      <c r="V19" s="141"/>
      <c r="W19" s="124" t="str">
        <f>IF(AND(CA12,CB12),"",IF(W18&gt;Z18,"○",IF(W18=Z18,"△","●")))</f>
        <v>●</v>
      </c>
      <c r="X19" s="123"/>
      <c r="Y19" s="123"/>
      <c r="Z19" s="123"/>
      <c r="AA19" s="125"/>
      <c r="AB19" s="124" t="str">
        <f>IF(AND(CC12,CD12),"",IF(AB18&gt;AE18,"○",IF(AB18=AE18,"△","●")))</f>
        <v>○</v>
      </c>
      <c r="AC19" s="123"/>
      <c r="AD19" s="123"/>
      <c r="AE19" s="123"/>
      <c r="AF19" s="125"/>
      <c r="AG19" s="124" t="str">
        <f>IF(AND(CE12,CF12),"",IF(AG18&gt;AJ18,"○",IF(AG18=AJ18,"△","●")))</f>
        <v>●</v>
      </c>
      <c r="AH19" s="123"/>
      <c r="AI19" s="123"/>
      <c r="AJ19" s="123"/>
      <c r="AK19" s="125"/>
      <c r="AL19" s="135"/>
      <c r="AM19" s="111"/>
      <c r="AN19" s="100"/>
      <c r="AO19" s="100"/>
      <c r="AP19" s="111"/>
      <c r="AQ19" s="111"/>
      <c r="AR19" s="100"/>
      <c r="AS19" s="100"/>
      <c r="AT19" s="111"/>
      <c r="AU19" s="111"/>
      <c r="AV19" s="100"/>
      <c r="AW19" s="100"/>
      <c r="AX19" s="129"/>
      <c r="AY19" s="130"/>
      <c r="AZ19" s="131"/>
      <c r="BA19" s="111"/>
      <c r="BB19" s="111"/>
      <c r="BC19" s="100"/>
      <c r="BD19" s="100"/>
      <c r="BE19" s="111"/>
      <c r="BF19" s="111"/>
      <c r="BG19" s="100"/>
      <c r="BH19" s="100"/>
      <c r="BI19" s="111"/>
      <c r="BJ19" s="111"/>
      <c r="BK19" s="100"/>
      <c r="BL19" s="100"/>
      <c r="BM19" s="115"/>
      <c r="BN19" s="116"/>
      <c r="BO19" s="117"/>
      <c r="BT19" s="121"/>
      <c r="BU19" s="30" t="b">
        <f>ISBLANK(H32)</f>
        <v>0</v>
      </c>
      <c r="BV19" s="30" t="b">
        <f>ISBLANK(K32)</f>
        <v>0</v>
      </c>
      <c r="BW19" s="30" t="b">
        <f>ISBLANK(M32)</f>
        <v>0</v>
      </c>
      <c r="BX19" s="30" t="b">
        <f>ISBLANK(P32)</f>
        <v>0</v>
      </c>
      <c r="BY19" s="30" t="b">
        <f>ISBLANK(R32)</f>
        <v>0</v>
      </c>
      <c r="BZ19" s="30" t="b">
        <f>ISBLANK(U32)</f>
        <v>0</v>
      </c>
      <c r="CA19" s="30" t="b">
        <f>ISBLANK(W32)</f>
        <v>0</v>
      </c>
      <c r="CB19" s="30" t="b">
        <f>ISBLANK(Z32)</f>
        <v>0</v>
      </c>
      <c r="CC19" s="30" t="b">
        <f>ISBLANK(AB32)</f>
        <v>0</v>
      </c>
      <c r="CD19" s="30" t="b">
        <f>ISBLANK(AE32)</f>
        <v>0</v>
      </c>
      <c r="CE19" s="30"/>
      <c r="CF19" s="30"/>
      <c r="CG19" s="30"/>
      <c r="CH19" s="30"/>
      <c r="CI19" s="30"/>
      <c r="CJ19" s="30"/>
      <c r="CK19" s="30"/>
      <c r="CL19" s="30"/>
      <c r="CM19" s="30"/>
      <c r="CN19" s="30"/>
    </row>
    <row r="20" spans="1:92" ht="12.75" customHeight="1">
      <c r="A20" s="145"/>
      <c r="B20" s="149"/>
      <c r="C20" s="150"/>
      <c r="D20" s="150"/>
      <c r="E20" s="150"/>
      <c r="F20" s="150"/>
      <c r="G20" s="155" t="s">
        <v>38</v>
      </c>
      <c r="H20" s="157">
        <f>IF(BZ8,"",U10)</f>
        <v>0</v>
      </c>
      <c r="I20" s="158"/>
      <c r="J20" s="31" t="s">
        <v>37</v>
      </c>
      <c r="K20" s="158">
        <f>IF(BY8,"",R10)</f>
        <v>3</v>
      </c>
      <c r="L20" s="158"/>
      <c r="M20" s="136">
        <v>0</v>
      </c>
      <c r="N20" s="106"/>
      <c r="O20" s="31" t="s">
        <v>37</v>
      </c>
      <c r="P20" s="106">
        <v>3</v>
      </c>
      <c r="Q20" s="107"/>
      <c r="R20" s="141"/>
      <c r="S20" s="141"/>
      <c r="T20" s="141"/>
      <c r="U20" s="141"/>
      <c r="V20" s="141"/>
      <c r="W20" s="136">
        <v>0</v>
      </c>
      <c r="X20" s="106"/>
      <c r="Y20" s="31" t="s">
        <v>37</v>
      </c>
      <c r="Z20" s="106">
        <v>1</v>
      </c>
      <c r="AA20" s="107"/>
      <c r="AB20" s="136">
        <v>4</v>
      </c>
      <c r="AC20" s="106"/>
      <c r="AD20" s="31" t="s">
        <v>37</v>
      </c>
      <c r="AE20" s="106">
        <v>2</v>
      </c>
      <c r="AF20" s="107"/>
      <c r="AG20" s="136">
        <v>3</v>
      </c>
      <c r="AH20" s="106"/>
      <c r="AI20" s="31" t="s">
        <v>37</v>
      </c>
      <c r="AJ20" s="106">
        <v>1</v>
      </c>
      <c r="AK20" s="107"/>
      <c r="AL20" s="108">
        <f>COUNTIF(H21:AK21,"○")</f>
        <v>2</v>
      </c>
      <c r="AM20" s="100"/>
      <c r="AN20" s="100"/>
      <c r="AO20" s="100"/>
      <c r="AP20" s="100">
        <f>COUNTIF(H21:AK21,"△")</f>
        <v>0</v>
      </c>
      <c r="AQ20" s="100"/>
      <c r="AR20" s="100"/>
      <c r="AS20" s="100"/>
      <c r="AT20" s="100">
        <f>COUNTIF(H21:AK21,"●")</f>
        <v>3</v>
      </c>
      <c r="AU20" s="100"/>
      <c r="AV20" s="100"/>
      <c r="AW20" s="100"/>
      <c r="AX20" s="129"/>
      <c r="AY20" s="130"/>
      <c r="AZ20" s="131"/>
      <c r="BA20" s="159">
        <f>SUM(M20,W20,AG20,AB20,H20)</f>
        <v>7</v>
      </c>
      <c r="BB20" s="159"/>
      <c r="BC20" s="100"/>
      <c r="BD20" s="100"/>
      <c r="BE20" s="100">
        <f>SUM(AE20,Z20,AJ20,P20,K20)</f>
        <v>10</v>
      </c>
      <c r="BF20" s="100"/>
      <c r="BG20" s="100"/>
      <c r="BH20" s="100"/>
      <c r="BI20" s="100">
        <f>BA20-BE20</f>
        <v>-3</v>
      </c>
      <c r="BJ20" s="100"/>
      <c r="BK20" s="100"/>
      <c r="BL20" s="100"/>
      <c r="BM20" s="115"/>
      <c r="BN20" s="116"/>
      <c r="BO20" s="117"/>
      <c r="BT20" s="121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</row>
    <row r="21" spans="1:92" ht="12.75" customHeight="1" thickBot="1">
      <c r="A21" s="145"/>
      <c r="B21" s="151"/>
      <c r="C21" s="152"/>
      <c r="D21" s="152"/>
      <c r="E21" s="152"/>
      <c r="F21" s="152"/>
      <c r="G21" s="156"/>
      <c r="H21" s="102" t="s">
        <v>67</v>
      </c>
      <c r="I21" s="103"/>
      <c r="J21" s="103"/>
      <c r="K21" s="103"/>
      <c r="L21" s="103"/>
      <c r="M21" s="104" t="s">
        <v>44</v>
      </c>
      <c r="N21" s="103"/>
      <c r="O21" s="103"/>
      <c r="P21" s="103"/>
      <c r="Q21" s="105"/>
      <c r="R21" s="141"/>
      <c r="S21" s="141"/>
      <c r="T21" s="141"/>
      <c r="U21" s="141"/>
      <c r="V21" s="141"/>
      <c r="W21" s="136" t="str">
        <f>IF(AND(CA13,CB13),"",IF(W20&gt;Z20,"○",IF(W20=Z20,"△","●")))</f>
        <v>●</v>
      </c>
      <c r="X21" s="106"/>
      <c r="Y21" s="106"/>
      <c r="Z21" s="106"/>
      <c r="AA21" s="107"/>
      <c r="AB21" s="136" t="str">
        <f>IF(AND(CC13,CD13),"",IF(AB20&gt;AE20,"○",IF(AB20=AE20,"△","●")))</f>
        <v>○</v>
      </c>
      <c r="AC21" s="106"/>
      <c r="AD21" s="106"/>
      <c r="AE21" s="106"/>
      <c r="AF21" s="107"/>
      <c r="AG21" s="136" t="str">
        <f>IF(AND(CE13,CF13),"",IF(AG20&gt;AJ20,"○",IF(AG20=AJ20,"△","●")))</f>
        <v>○</v>
      </c>
      <c r="AH21" s="106"/>
      <c r="AI21" s="106"/>
      <c r="AJ21" s="106"/>
      <c r="AK21" s="107"/>
      <c r="AL21" s="108"/>
      <c r="AM21" s="100"/>
      <c r="AN21" s="101"/>
      <c r="AO21" s="101"/>
      <c r="AP21" s="100"/>
      <c r="AQ21" s="100"/>
      <c r="AR21" s="101"/>
      <c r="AS21" s="101"/>
      <c r="AT21" s="100"/>
      <c r="AU21" s="100"/>
      <c r="AV21" s="101"/>
      <c r="AW21" s="101"/>
      <c r="AX21" s="132"/>
      <c r="AY21" s="133"/>
      <c r="AZ21" s="134"/>
      <c r="BA21" s="101"/>
      <c r="BB21" s="101"/>
      <c r="BC21" s="101"/>
      <c r="BD21" s="101"/>
      <c r="BE21" s="100"/>
      <c r="BF21" s="100"/>
      <c r="BG21" s="101"/>
      <c r="BH21" s="101"/>
      <c r="BI21" s="100"/>
      <c r="BJ21" s="100"/>
      <c r="BK21" s="101"/>
      <c r="BL21" s="101"/>
      <c r="BM21" s="115"/>
      <c r="BN21" s="116"/>
      <c r="BO21" s="117"/>
      <c r="BT21" s="121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</row>
    <row r="22" spans="1:92" ht="12.75" customHeight="1">
      <c r="A22" s="144">
        <v>4</v>
      </c>
      <c r="B22" s="167" t="s">
        <v>14</v>
      </c>
      <c r="C22" s="150"/>
      <c r="D22" s="150"/>
      <c r="E22" s="150"/>
      <c r="F22" s="150"/>
      <c r="G22" s="153" t="s">
        <v>36</v>
      </c>
      <c r="H22" s="173">
        <f>IF(CB9,"",Z12)</f>
        <v>0</v>
      </c>
      <c r="I22" s="138"/>
      <c r="J22" s="32" t="s">
        <v>37</v>
      </c>
      <c r="K22" s="138">
        <f>IF(CA9,"",W12)</f>
        <v>5</v>
      </c>
      <c r="L22" s="138"/>
      <c r="M22" s="137">
        <f>IF(CB11,"",Z16)</f>
        <v>2</v>
      </c>
      <c r="N22" s="138"/>
      <c r="O22" s="32" t="s">
        <v>37</v>
      </c>
      <c r="P22" s="138">
        <f>IF(CA11,"",W16)</f>
        <v>1</v>
      </c>
      <c r="Q22" s="139"/>
      <c r="R22" s="137">
        <f>IF(CB13,"",Z20)</f>
        <v>1</v>
      </c>
      <c r="S22" s="138"/>
      <c r="T22" s="32" t="s">
        <v>37</v>
      </c>
      <c r="U22" s="138">
        <f>IF(CA13,"",W20)</f>
        <v>0</v>
      </c>
      <c r="V22" s="139"/>
      <c r="W22" s="161"/>
      <c r="X22" s="161"/>
      <c r="Y22" s="161"/>
      <c r="Z22" s="161"/>
      <c r="AA22" s="162"/>
      <c r="AB22" s="137">
        <v>2</v>
      </c>
      <c r="AC22" s="138"/>
      <c r="AD22" s="32" t="s">
        <v>37</v>
      </c>
      <c r="AE22" s="138">
        <v>1</v>
      </c>
      <c r="AF22" s="139"/>
      <c r="AG22" s="137">
        <v>2</v>
      </c>
      <c r="AH22" s="138"/>
      <c r="AI22" s="32" t="s">
        <v>37</v>
      </c>
      <c r="AJ22" s="138">
        <v>1</v>
      </c>
      <c r="AK22" s="139"/>
      <c r="AL22" s="160">
        <f>COUNTIF(H23:AK23,"○")</f>
        <v>4</v>
      </c>
      <c r="AM22" s="110"/>
      <c r="AN22" s="110">
        <f>SUM(AL22:AM25)</f>
        <v>7</v>
      </c>
      <c r="AO22" s="110"/>
      <c r="AP22" s="110">
        <f>COUNTIF(H23:AK23,"△")</f>
        <v>0</v>
      </c>
      <c r="AQ22" s="110"/>
      <c r="AR22" s="110">
        <f>SUM(AP22:AQ25)</f>
        <v>0</v>
      </c>
      <c r="AS22" s="110"/>
      <c r="AT22" s="110">
        <f>COUNTIF(H23:AK23,"●")</f>
        <v>1</v>
      </c>
      <c r="AU22" s="110"/>
      <c r="AV22" s="110">
        <f>SUM(AT22:AU25)</f>
        <v>3</v>
      </c>
      <c r="AW22" s="110"/>
      <c r="AX22" s="126">
        <f>SUM(AN22*3,AR22)</f>
        <v>21</v>
      </c>
      <c r="AY22" s="127"/>
      <c r="AZ22" s="128"/>
      <c r="BA22" s="100">
        <f>SUM(R22,AG22,AB22,M22,H22)</f>
        <v>7</v>
      </c>
      <c r="BB22" s="100"/>
      <c r="BC22" s="110">
        <f>SUM(BA22:BB25)</f>
        <v>16</v>
      </c>
      <c r="BD22" s="110"/>
      <c r="BE22" s="110">
        <f>SUM(U22,AJ22,AE22,P22,K22)</f>
        <v>8</v>
      </c>
      <c r="BF22" s="110"/>
      <c r="BG22" s="110">
        <f>SUM(BE22:BF25)</f>
        <v>14</v>
      </c>
      <c r="BH22" s="110"/>
      <c r="BI22" s="110">
        <f>BA22-BE22</f>
        <v>-1</v>
      </c>
      <c r="BJ22" s="110"/>
      <c r="BK22" s="110">
        <f>BC22-BG22</f>
        <v>2</v>
      </c>
      <c r="BL22" s="110"/>
      <c r="BM22" s="112">
        <f>RANK(CQ11,$CQ$8:$CQ$17)</f>
        <v>3</v>
      </c>
      <c r="BN22" s="113"/>
      <c r="BO22" s="114"/>
      <c r="BT22" s="121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</row>
    <row r="23" spans="1:92" ht="12.75" customHeight="1">
      <c r="A23" s="145"/>
      <c r="B23" s="149"/>
      <c r="C23" s="150"/>
      <c r="D23" s="150"/>
      <c r="E23" s="150"/>
      <c r="F23" s="150"/>
      <c r="G23" s="154"/>
      <c r="H23" s="122" t="s">
        <v>44</v>
      </c>
      <c r="I23" s="123"/>
      <c r="J23" s="123"/>
      <c r="K23" s="123"/>
      <c r="L23" s="123"/>
      <c r="M23" s="124" t="s">
        <v>41</v>
      </c>
      <c r="N23" s="123"/>
      <c r="O23" s="123"/>
      <c r="P23" s="123"/>
      <c r="Q23" s="125"/>
      <c r="R23" s="124" t="s">
        <v>93</v>
      </c>
      <c r="S23" s="123"/>
      <c r="T23" s="123"/>
      <c r="U23" s="123"/>
      <c r="V23" s="125"/>
      <c r="W23" s="141"/>
      <c r="X23" s="141"/>
      <c r="Y23" s="141"/>
      <c r="Z23" s="141"/>
      <c r="AA23" s="163"/>
      <c r="AB23" s="124" t="str">
        <f>IF(AND(CC14,CD14),"",IF(AB22&gt;AE22,"○",IF(AB22=AE22,"△","●")))</f>
        <v>○</v>
      </c>
      <c r="AC23" s="123"/>
      <c r="AD23" s="123"/>
      <c r="AE23" s="123"/>
      <c r="AF23" s="125"/>
      <c r="AG23" s="124" t="str">
        <f>IF(AND(CE14,CF14),"",IF(AG22&gt;AJ22,"○",IF(AG22=AJ22,"△","●")))</f>
        <v>○</v>
      </c>
      <c r="AH23" s="123"/>
      <c r="AI23" s="123"/>
      <c r="AJ23" s="123"/>
      <c r="AK23" s="125"/>
      <c r="AL23" s="135"/>
      <c r="AM23" s="111"/>
      <c r="AN23" s="100"/>
      <c r="AO23" s="100"/>
      <c r="AP23" s="111"/>
      <c r="AQ23" s="111"/>
      <c r="AR23" s="100"/>
      <c r="AS23" s="100"/>
      <c r="AT23" s="111"/>
      <c r="AU23" s="111"/>
      <c r="AV23" s="100"/>
      <c r="AW23" s="100"/>
      <c r="AX23" s="129"/>
      <c r="AY23" s="130"/>
      <c r="AZ23" s="131"/>
      <c r="BA23" s="111"/>
      <c r="BB23" s="111"/>
      <c r="BC23" s="100"/>
      <c r="BD23" s="100"/>
      <c r="BE23" s="111"/>
      <c r="BF23" s="111"/>
      <c r="BG23" s="100"/>
      <c r="BH23" s="100"/>
      <c r="BI23" s="111"/>
      <c r="BJ23" s="111"/>
      <c r="BK23" s="100"/>
      <c r="BL23" s="100"/>
      <c r="BM23" s="115"/>
      <c r="BN23" s="116"/>
      <c r="BO23" s="117"/>
      <c r="BT23" s="121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</row>
    <row r="24" spans="1:92" ht="12.75" customHeight="1">
      <c r="A24" s="145"/>
      <c r="B24" s="149"/>
      <c r="C24" s="150"/>
      <c r="D24" s="150"/>
      <c r="E24" s="150"/>
      <c r="F24" s="150"/>
      <c r="G24" s="155" t="s">
        <v>38</v>
      </c>
      <c r="H24" s="157">
        <f>IF(CB8,"",Z10)</f>
        <v>0</v>
      </c>
      <c r="I24" s="158"/>
      <c r="J24" s="31" t="s">
        <v>37</v>
      </c>
      <c r="K24" s="158">
        <f>IF(CA8,"",W10)</f>
        <v>4</v>
      </c>
      <c r="L24" s="158"/>
      <c r="M24" s="136">
        <f>IF(CB10,"",Z14)</f>
        <v>1</v>
      </c>
      <c r="N24" s="106"/>
      <c r="O24" s="31" t="s">
        <v>37</v>
      </c>
      <c r="P24" s="106">
        <f>IF(CA10,"",W14)</f>
        <v>2</v>
      </c>
      <c r="Q24" s="107"/>
      <c r="R24" s="136">
        <f>IF(CB12,"",Z18)</f>
        <v>1</v>
      </c>
      <c r="S24" s="106"/>
      <c r="T24" s="31" t="s">
        <v>37</v>
      </c>
      <c r="U24" s="106">
        <f>IF(CA12,"",W18)</f>
        <v>0</v>
      </c>
      <c r="V24" s="107"/>
      <c r="W24" s="141"/>
      <c r="X24" s="141"/>
      <c r="Y24" s="141"/>
      <c r="Z24" s="141"/>
      <c r="AA24" s="163"/>
      <c r="AB24" s="136">
        <v>5</v>
      </c>
      <c r="AC24" s="106"/>
      <c r="AD24" s="31" t="s">
        <v>37</v>
      </c>
      <c r="AE24" s="106">
        <v>0</v>
      </c>
      <c r="AF24" s="107"/>
      <c r="AG24" s="136">
        <v>2</v>
      </c>
      <c r="AH24" s="106"/>
      <c r="AI24" s="31" t="s">
        <v>37</v>
      </c>
      <c r="AJ24" s="106">
        <v>0</v>
      </c>
      <c r="AK24" s="107"/>
      <c r="AL24" s="108">
        <f>COUNTIF(H25:AK25,"○")</f>
        <v>3</v>
      </c>
      <c r="AM24" s="100"/>
      <c r="AN24" s="100"/>
      <c r="AO24" s="100"/>
      <c r="AP24" s="100">
        <f>COUNTIF(H25:AK25,"△")</f>
        <v>0</v>
      </c>
      <c r="AQ24" s="100"/>
      <c r="AR24" s="100"/>
      <c r="AS24" s="100"/>
      <c r="AT24" s="100">
        <f>COUNTIF(H25:AK25,"●")</f>
        <v>2</v>
      </c>
      <c r="AU24" s="100"/>
      <c r="AV24" s="100"/>
      <c r="AW24" s="100"/>
      <c r="AX24" s="129"/>
      <c r="AY24" s="130"/>
      <c r="AZ24" s="131"/>
      <c r="BA24" s="159">
        <f>SUM(R24,AG24,AB24,M24,H24)</f>
        <v>9</v>
      </c>
      <c r="BB24" s="159"/>
      <c r="BC24" s="100"/>
      <c r="BD24" s="100"/>
      <c r="BE24" s="100">
        <f>SUM(U24,AJ24,AE24,P24,K24)</f>
        <v>6</v>
      </c>
      <c r="BF24" s="100"/>
      <c r="BG24" s="100"/>
      <c r="BH24" s="100"/>
      <c r="BI24" s="100">
        <f>BA24-BE24</f>
        <v>3</v>
      </c>
      <c r="BJ24" s="100"/>
      <c r="BK24" s="100"/>
      <c r="BL24" s="100"/>
      <c r="BM24" s="115"/>
      <c r="BN24" s="116"/>
      <c r="BO24" s="117"/>
      <c r="BT24" s="121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</row>
    <row r="25" spans="1:92" ht="12.75" customHeight="1" thickBot="1">
      <c r="A25" s="146"/>
      <c r="B25" s="151"/>
      <c r="C25" s="152"/>
      <c r="D25" s="152"/>
      <c r="E25" s="152"/>
      <c r="F25" s="152"/>
      <c r="G25" s="156"/>
      <c r="H25" s="102" t="s">
        <v>62</v>
      </c>
      <c r="I25" s="103"/>
      <c r="J25" s="103"/>
      <c r="K25" s="103"/>
      <c r="L25" s="103"/>
      <c r="M25" s="104" t="s">
        <v>44</v>
      </c>
      <c r="N25" s="103"/>
      <c r="O25" s="103"/>
      <c r="P25" s="103"/>
      <c r="Q25" s="105"/>
      <c r="R25" s="104" t="s">
        <v>43</v>
      </c>
      <c r="S25" s="103"/>
      <c r="T25" s="103"/>
      <c r="U25" s="103"/>
      <c r="V25" s="105"/>
      <c r="W25" s="143"/>
      <c r="X25" s="143"/>
      <c r="Y25" s="143"/>
      <c r="Z25" s="143"/>
      <c r="AA25" s="164"/>
      <c r="AB25" s="104" t="str">
        <f>IF(AND(CC15,CD15),"",IF(AB24&gt;AE24,"○",IF(AB24=AE24,"△","●")))</f>
        <v>○</v>
      </c>
      <c r="AC25" s="103"/>
      <c r="AD25" s="103"/>
      <c r="AE25" s="103"/>
      <c r="AF25" s="105"/>
      <c r="AG25" s="104" t="str">
        <f>IF(AND(CE15,CF15),"",IF(AG24&gt;AJ24,"○",IF(AG24=AJ24,"△","●")))</f>
        <v>○</v>
      </c>
      <c r="AH25" s="103"/>
      <c r="AI25" s="103"/>
      <c r="AJ25" s="103"/>
      <c r="AK25" s="105"/>
      <c r="AL25" s="109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32"/>
      <c r="AY25" s="133"/>
      <c r="AZ25" s="134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15"/>
      <c r="BN25" s="116"/>
      <c r="BO25" s="117"/>
      <c r="BT25" s="121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</row>
    <row r="26" spans="1:92" ht="12.75" customHeight="1">
      <c r="A26" s="145">
        <v>5</v>
      </c>
      <c r="B26" s="147" t="s">
        <v>11</v>
      </c>
      <c r="C26" s="148"/>
      <c r="D26" s="148"/>
      <c r="E26" s="148"/>
      <c r="F26" s="148"/>
      <c r="G26" s="153" t="s">
        <v>36</v>
      </c>
      <c r="H26" s="106">
        <f>IF(CD9,"",AE12)</f>
        <v>0</v>
      </c>
      <c r="I26" s="106"/>
      <c r="J26" s="31" t="s">
        <v>37</v>
      </c>
      <c r="K26" s="106">
        <f>IF(CC9,"",AB12)</f>
        <v>17</v>
      </c>
      <c r="L26" s="106"/>
      <c r="M26" s="136">
        <f>IF(CD11,"",AE16)</f>
        <v>0</v>
      </c>
      <c r="N26" s="106"/>
      <c r="O26" s="31" t="s">
        <v>37</v>
      </c>
      <c r="P26" s="106">
        <f>IF(CC11,"",AB16)</f>
        <v>8</v>
      </c>
      <c r="Q26" s="107"/>
      <c r="R26" s="136">
        <f>IF(CD13,"",AE20)</f>
        <v>2</v>
      </c>
      <c r="S26" s="106"/>
      <c r="T26" s="31" t="s">
        <v>37</v>
      </c>
      <c r="U26" s="106">
        <f>IF(CC13,"",AB20)</f>
        <v>4</v>
      </c>
      <c r="V26" s="107"/>
      <c r="W26" s="137">
        <f>IF(CD15,"",AE24)</f>
        <v>0</v>
      </c>
      <c r="X26" s="138"/>
      <c r="Y26" s="32" t="s">
        <v>37</v>
      </c>
      <c r="Z26" s="138">
        <f>IF(CC15,"",AB24)</f>
        <v>5</v>
      </c>
      <c r="AA26" s="139"/>
      <c r="AB26" s="141"/>
      <c r="AC26" s="141"/>
      <c r="AD26" s="141"/>
      <c r="AE26" s="141"/>
      <c r="AF26" s="141"/>
      <c r="AG26" s="136">
        <v>2</v>
      </c>
      <c r="AH26" s="106"/>
      <c r="AI26" s="31" t="s">
        <v>37</v>
      </c>
      <c r="AJ26" s="106">
        <v>3</v>
      </c>
      <c r="AK26" s="107"/>
      <c r="AL26" s="108">
        <f>COUNTIF(H27:AK27,"○")</f>
        <v>0</v>
      </c>
      <c r="AM26" s="100"/>
      <c r="AN26" s="110">
        <f>SUM(AL26:AM29)</f>
        <v>0</v>
      </c>
      <c r="AO26" s="110"/>
      <c r="AP26" s="100">
        <f>COUNTIF(H27:AK27,"△")</f>
        <v>0</v>
      </c>
      <c r="AQ26" s="100"/>
      <c r="AR26" s="110">
        <f>SUM(AP26:AQ29)</f>
        <v>1</v>
      </c>
      <c r="AS26" s="110"/>
      <c r="AT26" s="100">
        <f>COUNTIF(H27:AK27,"●")</f>
        <v>5</v>
      </c>
      <c r="AU26" s="100"/>
      <c r="AV26" s="110">
        <f>SUM(AT26:AU29)</f>
        <v>9</v>
      </c>
      <c r="AW26" s="110"/>
      <c r="AX26" s="126">
        <f>SUM(AN26*3,AR26)</f>
        <v>1</v>
      </c>
      <c r="AY26" s="127"/>
      <c r="AZ26" s="128"/>
      <c r="BA26" s="100">
        <f>SUM(R26,W26,AG26,M26,H26)</f>
        <v>4</v>
      </c>
      <c r="BB26" s="100"/>
      <c r="BC26" s="110">
        <f>SUM(BA26:BB29)</f>
        <v>9</v>
      </c>
      <c r="BD26" s="110"/>
      <c r="BE26" s="100">
        <f>SUM(U26,Z26,AJ26,P26,K26)</f>
        <v>37</v>
      </c>
      <c r="BF26" s="100"/>
      <c r="BG26" s="110">
        <f>SUM(BE26:BF29)</f>
        <v>57</v>
      </c>
      <c r="BH26" s="110"/>
      <c r="BI26" s="100">
        <f>BA26-BE26</f>
        <v>-33</v>
      </c>
      <c r="BJ26" s="100"/>
      <c r="BK26" s="110">
        <f>BC26-BG26</f>
        <v>-48</v>
      </c>
      <c r="BL26" s="110"/>
      <c r="BM26" s="112">
        <f>RANK(CQ12,$CQ$8:$CQ$17)</f>
        <v>6</v>
      </c>
      <c r="BN26" s="113"/>
      <c r="BO26" s="114"/>
      <c r="BT26" s="121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</row>
    <row r="27" spans="1:92" ht="12.75" customHeight="1">
      <c r="A27" s="145"/>
      <c r="B27" s="149"/>
      <c r="C27" s="150"/>
      <c r="D27" s="150"/>
      <c r="E27" s="150"/>
      <c r="F27" s="150"/>
      <c r="G27" s="154"/>
      <c r="H27" s="122" t="s">
        <v>94</v>
      </c>
      <c r="I27" s="123"/>
      <c r="J27" s="123"/>
      <c r="K27" s="123"/>
      <c r="L27" s="123"/>
      <c r="M27" s="124" t="s">
        <v>44</v>
      </c>
      <c r="N27" s="123"/>
      <c r="O27" s="123"/>
      <c r="P27" s="123"/>
      <c r="Q27" s="125"/>
      <c r="R27" s="124" t="s">
        <v>100</v>
      </c>
      <c r="S27" s="123"/>
      <c r="T27" s="123"/>
      <c r="U27" s="123"/>
      <c r="V27" s="125"/>
      <c r="W27" s="124" t="s">
        <v>44</v>
      </c>
      <c r="X27" s="123"/>
      <c r="Y27" s="123"/>
      <c r="Z27" s="123"/>
      <c r="AA27" s="125"/>
      <c r="AB27" s="141"/>
      <c r="AC27" s="141"/>
      <c r="AD27" s="141"/>
      <c r="AE27" s="141"/>
      <c r="AF27" s="141"/>
      <c r="AG27" s="124" t="str">
        <f>IF(AND(CE16,CF16),"",IF(AG26&gt;AJ26,"○",IF(AG26=AJ26,"△","●")))</f>
        <v>●</v>
      </c>
      <c r="AH27" s="123"/>
      <c r="AI27" s="123"/>
      <c r="AJ27" s="123"/>
      <c r="AK27" s="125"/>
      <c r="AL27" s="135"/>
      <c r="AM27" s="111"/>
      <c r="AN27" s="100"/>
      <c r="AO27" s="100"/>
      <c r="AP27" s="111"/>
      <c r="AQ27" s="111"/>
      <c r="AR27" s="100"/>
      <c r="AS27" s="100"/>
      <c r="AT27" s="111"/>
      <c r="AU27" s="111"/>
      <c r="AV27" s="100"/>
      <c r="AW27" s="100"/>
      <c r="AX27" s="129"/>
      <c r="AY27" s="130"/>
      <c r="AZ27" s="131"/>
      <c r="BA27" s="111"/>
      <c r="BB27" s="111"/>
      <c r="BC27" s="100"/>
      <c r="BD27" s="100"/>
      <c r="BE27" s="111"/>
      <c r="BF27" s="111"/>
      <c r="BG27" s="100"/>
      <c r="BH27" s="100"/>
      <c r="BI27" s="111"/>
      <c r="BJ27" s="111"/>
      <c r="BK27" s="100"/>
      <c r="BL27" s="100"/>
      <c r="BM27" s="115"/>
      <c r="BN27" s="116"/>
      <c r="BO27" s="117"/>
      <c r="BT27" s="121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</row>
    <row r="28" spans="1:67" ht="12.75" customHeight="1">
      <c r="A28" s="145"/>
      <c r="B28" s="149"/>
      <c r="C28" s="150"/>
      <c r="D28" s="150"/>
      <c r="E28" s="150"/>
      <c r="F28" s="150"/>
      <c r="G28" s="155" t="s">
        <v>38</v>
      </c>
      <c r="H28" s="157">
        <f>IF(CD8,"",AE10)</f>
        <v>2</v>
      </c>
      <c r="I28" s="158"/>
      <c r="J28" s="31" t="s">
        <v>37</v>
      </c>
      <c r="K28" s="158">
        <f>IF(CC8,"",AB10)</f>
        <v>2</v>
      </c>
      <c r="L28" s="158"/>
      <c r="M28" s="136">
        <f>IF(CD10,"",AE14)</f>
        <v>1</v>
      </c>
      <c r="N28" s="106"/>
      <c r="O28" s="31" t="s">
        <v>37</v>
      </c>
      <c r="P28" s="106">
        <f>IF(CC10,"",AB14)</f>
        <v>4</v>
      </c>
      <c r="Q28" s="107"/>
      <c r="R28" s="136">
        <f>IF(CD12,"",AE18)</f>
        <v>0</v>
      </c>
      <c r="S28" s="106"/>
      <c r="T28" s="31" t="s">
        <v>37</v>
      </c>
      <c r="U28" s="106">
        <f>IF(CC12,"",AB18)</f>
        <v>9</v>
      </c>
      <c r="V28" s="107"/>
      <c r="W28" s="136">
        <v>1</v>
      </c>
      <c r="X28" s="106"/>
      <c r="Y28" s="31" t="s">
        <v>37</v>
      </c>
      <c r="Z28" s="106">
        <v>2</v>
      </c>
      <c r="AA28" s="107"/>
      <c r="AB28" s="141"/>
      <c r="AC28" s="141"/>
      <c r="AD28" s="141"/>
      <c r="AE28" s="141"/>
      <c r="AF28" s="141"/>
      <c r="AG28" s="136">
        <v>1</v>
      </c>
      <c r="AH28" s="106"/>
      <c r="AI28" s="31" t="s">
        <v>37</v>
      </c>
      <c r="AJ28" s="106">
        <v>3</v>
      </c>
      <c r="AK28" s="107"/>
      <c r="AL28" s="108">
        <f>COUNTIF(H29:AK29,"○")</f>
        <v>0</v>
      </c>
      <c r="AM28" s="100"/>
      <c r="AN28" s="100"/>
      <c r="AO28" s="100"/>
      <c r="AP28" s="100">
        <f>COUNTIF(H29:AK29,"△")</f>
        <v>1</v>
      </c>
      <c r="AQ28" s="100"/>
      <c r="AR28" s="100"/>
      <c r="AS28" s="100"/>
      <c r="AT28" s="100">
        <f>COUNTIF(H29:AK29,"●")</f>
        <v>4</v>
      </c>
      <c r="AU28" s="100"/>
      <c r="AV28" s="100"/>
      <c r="AW28" s="100"/>
      <c r="AX28" s="129"/>
      <c r="AY28" s="130"/>
      <c r="AZ28" s="131"/>
      <c r="BA28" s="100">
        <f>SUM(R28,W28,AG28,M28,H28)</f>
        <v>5</v>
      </c>
      <c r="BB28" s="100"/>
      <c r="BC28" s="100"/>
      <c r="BD28" s="100"/>
      <c r="BE28" s="100">
        <f>SUM(U28,Z28,AJ28,P28,K28)</f>
        <v>20</v>
      </c>
      <c r="BF28" s="100"/>
      <c r="BG28" s="100"/>
      <c r="BH28" s="100"/>
      <c r="BI28" s="100">
        <f>BA28-BE28</f>
        <v>-15</v>
      </c>
      <c r="BJ28" s="100"/>
      <c r="BK28" s="100"/>
      <c r="BL28" s="100"/>
      <c r="BM28" s="115"/>
      <c r="BN28" s="116"/>
      <c r="BO28" s="117"/>
    </row>
    <row r="29" spans="1:90" ht="12.75" customHeight="1" thickBot="1">
      <c r="A29" s="145"/>
      <c r="B29" s="151"/>
      <c r="C29" s="152"/>
      <c r="D29" s="152"/>
      <c r="E29" s="152"/>
      <c r="F29" s="152"/>
      <c r="G29" s="156"/>
      <c r="H29" s="102" t="s">
        <v>42</v>
      </c>
      <c r="I29" s="103"/>
      <c r="J29" s="103"/>
      <c r="K29" s="103"/>
      <c r="L29" s="103"/>
      <c r="M29" s="104" t="s">
        <v>44</v>
      </c>
      <c r="N29" s="103"/>
      <c r="O29" s="103"/>
      <c r="P29" s="103"/>
      <c r="Q29" s="105"/>
      <c r="R29" s="104" t="s">
        <v>44</v>
      </c>
      <c r="S29" s="103"/>
      <c r="T29" s="103"/>
      <c r="U29" s="103"/>
      <c r="V29" s="105"/>
      <c r="W29" s="104" t="s">
        <v>59</v>
      </c>
      <c r="X29" s="103"/>
      <c r="Y29" s="103"/>
      <c r="Z29" s="103"/>
      <c r="AA29" s="105"/>
      <c r="AB29" s="141"/>
      <c r="AC29" s="141"/>
      <c r="AD29" s="141"/>
      <c r="AE29" s="141"/>
      <c r="AF29" s="141"/>
      <c r="AG29" s="136" t="str">
        <f>IF(AND(CE17,CF17),"",IF(AG28&gt;AJ28,"○",IF(AG28=AJ28,"△","●")))</f>
        <v>●</v>
      </c>
      <c r="AH29" s="106"/>
      <c r="AI29" s="106"/>
      <c r="AJ29" s="106"/>
      <c r="AK29" s="107"/>
      <c r="AL29" s="108"/>
      <c r="AM29" s="100"/>
      <c r="AN29" s="101"/>
      <c r="AO29" s="101"/>
      <c r="AP29" s="100"/>
      <c r="AQ29" s="100"/>
      <c r="AR29" s="101"/>
      <c r="AS29" s="101"/>
      <c r="AT29" s="100"/>
      <c r="AU29" s="100"/>
      <c r="AV29" s="101"/>
      <c r="AW29" s="101"/>
      <c r="AX29" s="132"/>
      <c r="AY29" s="133"/>
      <c r="AZ29" s="134"/>
      <c r="BA29" s="111"/>
      <c r="BB29" s="111"/>
      <c r="BC29" s="101"/>
      <c r="BD29" s="101"/>
      <c r="BE29" s="100"/>
      <c r="BF29" s="100"/>
      <c r="BG29" s="101"/>
      <c r="BH29" s="101"/>
      <c r="BI29" s="100"/>
      <c r="BJ29" s="100"/>
      <c r="BK29" s="101"/>
      <c r="BL29" s="101"/>
      <c r="BM29" s="115"/>
      <c r="BN29" s="116"/>
      <c r="BO29" s="117"/>
      <c r="BT29" s="121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</row>
    <row r="30" spans="1:90" ht="12.75" customHeight="1">
      <c r="A30" s="144">
        <v>6</v>
      </c>
      <c r="B30" s="147" t="s">
        <v>12</v>
      </c>
      <c r="C30" s="148"/>
      <c r="D30" s="148"/>
      <c r="E30" s="148"/>
      <c r="F30" s="148"/>
      <c r="G30" s="153" t="s">
        <v>36</v>
      </c>
      <c r="H30" s="173">
        <f>IF(CF9,"",AJ12)</f>
        <v>0</v>
      </c>
      <c r="I30" s="138"/>
      <c r="J30" s="32" t="s">
        <v>37</v>
      </c>
      <c r="K30" s="138">
        <f>IF(CE9,"",AG12)</f>
        <v>1</v>
      </c>
      <c r="L30" s="138"/>
      <c r="M30" s="137">
        <f>IF(CF11,"",AJ16)</f>
        <v>0</v>
      </c>
      <c r="N30" s="138"/>
      <c r="O30" s="32" t="s">
        <v>37</v>
      </c>
      <c r="P30" s="138">
        <f>IF(CE11,"",AG16)</f>
        <v>1</v>
      </c>
      <c r="Q30" s="139"/>
      <c r="R30" s="137">
        <f>IF(CF13,"",AJ20)</f>
        <v>1</v>
      </c>
      <c r="S30" s="138"/>
      <c r="T30" s="32" t="s">
        <v>37</v>
      </c>
      <c r="U30" s="138">
        <f>IF(CE13,"",AG20)</f>
        <v>3</v>
      </c>
      <c r="V30" s="139"/>
      <c r="W30" s="137">
        <f>IF(CF15,"",AJ24)</f>
        <v>0</v>
      </c>
      <c r="X30" s="138"/>
      <c r="Y30" s="32" t="s">
        <v>37</v>
      </c>
      <c r="Z30" s="138">
        <f>IF(CE15,"",AG24)</f>
        <v>2</v>
      </c>
      <c r="AA30" s="139"/>
      <c r="AB30" s="137">
        <f>IF(CF17,"",AJ28)</f>
        <v>3</v>
      </c>
      <c r="AC30" s="138"/>
      <c r="AD30" s="32" t="s">
        <v>37</v>
      </c>
      <c r="AE30" s="138">
        <f>IF(CE17,"",AG28)</f>
        <v>1</v>
      </c>
      <c r="AF30" s="139"/>
      <c r="AG30" s="161"/>
      <c r="AH30" s="161"/>
      <c r="AI30" s="161"/>
      <c r="AJ30" s="161"/>
      <c r="AK30" s="162"/>
      <c r="AL30" s="160">
        <f>COUNTIF(H31:AK31,"○")</f>
        <v>1</v>
      </c>
      <c r="AM30" s="110"/>
      <c r="AN30" s="110">
        <f>SUM(AL30:AM33)</f>
        <v>3</v>
      </c>
      <c r="AO30" s="110"/>
      <c r="AP30" s="110">
        <f>COUNTIF(H31:AK31,"△")</f>
        <v>0</v>
      </c>
      <c r="AQ30" s="110"/>
      <c r="AR30" s="110">
        <f>SUM(AP30:AQ33)</f>
        <v>0</v>
      </c>
      <c r="AS30" s="110"/>
      <c r="AT30" s="110">
        <f>COUNTIF(H31:AK31,"●")</f>
        <v>4</v>
      </c>
      <c r="AU30" s="110"/>
      <c r="AV30" s="110">
        <f>SUM(AT30:AU33)</f>
        <v>7</v>
      </c>
      <c r="AW30" s="110"/>
      <c r="AX30" s="126">
        <f>SUM(AN30*3,AR30)</f>
        <v>9</v>
      </c>
      <c r="AY30" s="127"/>
      <c r="AZ30" s="128"/>
      <c r="BA30" s="110">
        <f>SUM(R30,W30,AB30,M30,H30)</f>
        <v>4</v>
      </c>
      <c r="BB30" s="110"/>
      <c r="BC30" s="110">
        <f>SUM(BA30:BB33)</f>
        <v>11</v>
      </c>
      <c r="BD30" s="110"/>
      <c r="BE30" s="110">
        <f>SUM(U30,Z30,AE30,P30,K30)</f>
        <v>8</v>
      </c>
      <c r="BF30" s="110"/>
      <c r="BG30" s="110">
        <f>SUM(BE30:BF33)</f>
        <v>17</v>
      </c>
      <c r="BH30" s="110"/>
      <c r="BI30" s="110">
        <f>BA30-BE30</f>
        <v>-4</v>
      </c>
      <c r="BJ30" s="110"/>
      <c r="BK30" s="110">
        <f>BC30-BG30</f>
        <v>-6</v>
      </c>
      <c r="BL30" s="110"/>
      <c r="BM30" s="112">
        <f>RANK(CQ13,$CQ$8:$CQ$17)</f>
        <v>5</v>
      </c>
      <c r="BN30" s="113"/>
      <c r="BO30" s="114"/>
      <c r="BT30" s="121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</row>
    <row r="31" spans="1:90" ht="12.75" customHeight="1">
      <c r="A31" s="145"/>
      <c r="B31" s="149"/>
      <c r="C31" s="150"/>
      <c r="D31" s="150"/>
      <c r="E31" s="150"/>
      <c r="F31" s="150"/>
      <c r="G31" s="154"/>
      <c r="H31" s="122" t="s">
        <v>44</v>
      </c>
      <c r="I31" s="123"/>
      <c r="J31" s="123"/>
      <c r="K31" s="123"/>
      <c r="L31" s="123"/>
      <c r="M31" s="124" t="s">
        <v>66</v>
      </c>
      <c r="N31" s="123"/>
      <c r="O31" s="123"/>
      <c r="P31" s="123"/>
      <c r="Q31" s="125"/>
      <c r="R31" s="124" t="s">
        <v>44</v>
      </c>
      <c r="S31" s="123"/>
      <c r="T31" s="123"/>
      <c r="U31" s="123"/>
      <c r="V31" s="125"/>
      <c r="W31" s="124" t="s">
        <v>45</v>
      </c>
      <c r="X31" s="123"/>
      <c r="Y31" s="123"/>
      <c r="Z31" s="123"/>
      <c r="AA31" s="125"/>
      <c r="AB31" s="124" t="s">
        <v>77</v>
      </c>
      <c r="AC31" s="123"/>
      <c r="AD31" s="123"/>
      <c r="AE31" s="123"/>
      <c r="AF31" s="125"/>
      <c r="AG31" s="141"/>
      <c r="AH31" s="141"/>
      <c r="AI31" s="141"/>
      <c r="AJ31" s="141"/>
      <c r="AK31" s="163"/>
      <c r="AL31" s="135"/>
      <c r="AM31" s="111"/>
      <c r="AN31" s="100"/>
      <c r="AO31" s="100"/>
      <c r="AP31" s="111"/>
      <c r="AQ31" s="111"/>
      <c r="AR31" s="100"/>
      <c r="AS31" s="100"/>
      <c r="AT31" s="111"/>
      <c r="AU31" s="111"/>
      <c r="AV31" s="100"/>
      <c r="AW31" s="100"/>
      <c r="AX31" s="129"/>
      <c r="AY31" s="130"/>
      <c r="AZ31" s="131"/>
      <c r="BA31" s="111"/>
      <c r="BB31" s="111"/>
      <c r="BC31" s="100"/>
      <c r="BD31" s="100"/>
      <c r="BE31" s="111"/>
      <c r="BF31" s="111"/>
      <c r="BG31" s="100"/>
      <c r="BH31" s="100"/>
      <c r="BI31" s="111"/>
      <c r="BJ31" s="111"/>
      <c r="BK31" s="100"/>
      <c r="BL31" s="100"/>
      <c r="BM31" s="115"/>
      <c r="BN31" s="116"/>
      <c r="BO31" s="117"/>
      <c r="BT31" s="121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</row>
    <row r="32" spans="1:90" ht="12.75" customHeight="1">
      <c r="A32" s="145"/>
      <c r="B32" s="149"/>
      <c r="C32" s="150"/>
      <c r="D32" s="150"/>
      <c r="E32" s="150"/>
      <c r="F32" s="150"/>
      <c r="G32" s="155" t="s">
        <v>38</v>
      </c>
      <c r="H32" s="157">
        <f>IF(CF8,"",AJ10)</f>
        <v>0</v>
      </c>
      <c r="I32" s="158"/>
      <c r="J32" s="31" t="s">
        <v>37</v>
      </c>
      <c r="K32" s="158">
        <f>IF(CE8,"",AG10)</f>
        <v>3</v>
      </c>
      <c r="L32" s="158"/>
      <c r="M32" s="136">
        <f>IF(CF10,"",AJ14)</f>
        <v>1</v>
      </c>
      <c r="N32" s="106"/>
      <c r="O32" s="31" t="s">
        <v>37</v>
      </c>
      <c r="P32" s="106">
        <f>IF(CE10,"",AG14)</f>
        <v>2</v>
      </c>
      <c r="Q32" s="107"/>
      <c r="R32" s="136">
        <f>IF(CF12,"",AJ18)</f>
        <v>2</v>
      </c>
      <c r="S32" s="106"/>
      <c r="T32" s="31" t="s">
        <v>37</v>
      </c>
      <c r="U32" s="106">
        <f>IF(CE12,"",AG18)</f>
        <v>0</v>
      </c>
      <c r="V32" s="107"/>
      <c r="W32" s="136">
        <f>IF(CF14,"",AJ22)</f>
        <v>1</v>
      </c>
      <c r="X32" s="106"/>
      <c r="Y32" s="31" t="s">
        <v>37</v>
      </c>
      <c r="Z32" s="106">
        <f>IF(CE14,"",AG22)</f>
        <v>2</v>
      </c>
      <c r="AA32" s="107"/>
      <c r="AB32" s="136">
        <f>IF(CF16,"",AJ26)</f>
        <v>3</v>
      </c>
      <c r="AC32" s="106"/>
      <c r="AD32" s="31" t="s">
        <v>37</v>
      </c>
      <c r="AE32" s="106">
        <f>IF(CE16,"",AG26)</f>
        <v>2</v>
      </c>
      <c r="AF32" s="107"/>
      <c r="AG32" s="141"/>
      <c r="AH32" s="141"/>
      <c r="AI32" s="141"/>
      <c r="AJ32" s="141"/>
      <c r="AK32" s="163"/>
      <c r="AL32" s="108">
        <f>COUNTIF(H33:AK33,"○")</f>
        <v>2</v>
      </c>
      <c r="AM32" s="100"/>
      <c r="AN32" s="100"/>
      <c r="AO32" s="100"/>
      <c r="AP32" s="100">
        <f>COUNTIF(H33:AK33,"△")</f>
        <v>0</v>
      </c>
      <c r="AQ32" s="100"/>
      <c r="AR32" s="100"/>
      <c r="AS32" s="100"/>
      <c r="AT32" s="100">
        <f>COUNTIF(H33:AK33,"●")</f>
        <v>3</v>
      </c>
      <c r="AU32" s="100"/>
      <c r="AV32" s="100"/>
      <c r="AW32" s="100"/>
      <c r="AX32" s="129"/>
      <c r="AY32" s="130"/>
      <c r="AZ32" s="131"/>
      <c r="BA32" s="100">
        <f>SUM(R32,W32,AB32,M32,H32)</f>
        <v>7</v>
      </c>
      <c r="BB32" s="100"/>
      <c r="BC32" s="100"/>
      <c r="BD32" s="100"/>
      <c r="BE32" s="100">
        <f>SUM(U32,Z32,AE32,P32,K32)</f>
        <v>9</v>
      </c>
      <c r="BF32" s="100"/>
      <c r="BG32" s="100"/>
      <c r="BH32" s="100"/>
      <c r="BI32" s="100">
        <f>BA32-BE32</f>
        <v>-2</v>
      </c>
      <c r="BJ32" s="100"/>
      <c r="BK32" s="100"/>
      <c r="BL32" s="100"/>
      <c r="BM32" s="115"/>
      <c r="BN32" s="116"/>
      <c r="BO32" s="117"/>
      <c r="BT32" s="121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</row>
    <row r="33" spans="1:90" ht="12.75" customHeight="1" thickBot="1">
      <c r="A33" s="146"/>
      <c r="B33" s="151"/>
      <c r="C33" s="152"/>
      <c r="D33" s="152"/>
      <c r="E33" s="152"/>
      <c r="F33" s="152"/>
      <c r="G33" s="156"/>
      <c r="H33" s="102" t="s">
        <v>68</v>
      </c>
      <c r="I33" s="103"/>
      <c r="J33" s="103"/>
      <c r="K33" s="103"/>
      <c r="L33" s="103"/>
      <c r="M33" s="104" t="s">
        <v>44</v>
      </c>
      <c r="N33" s="103"/>
      <c r="O33" s="103"/>
      <c r="P33" s="103"/>
      <c r="Q33" s="105"/>
      <c r="R33" s="104" t="s">
        <v>41</v>
      </c>
      <c r="S33" s="103"/>
      <c r="T33" s="103"/>
      <c r="U33" s="103"/>
      <c r="V33" s="105"/>
      <c r="W33" s="104" t="s">
        <v>44</v>
      </c>
      <c r="X33" s="103"/>
      <c r="Y33" s="103"/>
      <c r="Z33" s="103"/>
      <c r="AA33" s="105"/>
      <c r="AB33" s="104" t="s">
        <v>65</v>
      </c>
      <c r="AC33" s="103"/>
      <c r="AD33" s="103"/>
      <c r="AE33" s="103"/>
      <c r="AF33" s="105"/>
      <c r="AG33" s="143"/>
      <c r="AH33" s="143"/>
      <c r="AI33" s="143"/>
      <c r="AJ33" s="143"/>
      <c r="AK33" s="164"/>
      <c r="AL33" s="109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32"/>
      <c r="AY33" s="133"/>
      <c r="AZ33" s="134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18"/>
      <c r="BN33" s="119"/>
      <c r="BO33" s="12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</row>
    <row r="34" spans="33:86" ht="11.25">
      <c r="AG34" s="30"/>
      <c r="AH34" s="30"/>
      <c r="AI34" s="30"/>
      <c r="AJ34" s="30"/>
      <c r="AK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</row>
    <row r="36" ht="12" thickBot="1"/>
    <row r="37" spans="1:62" ht="12" thickTop="1">
      <c r="A37" s="206"/>
      <c r="B37" s="207"/>
      <c r="C37" s="207"/>
      <c r="D37" s="207"/>
      <c r="E37" s="207"/>
      <c r="F37" s="207"/>
      <c r="G37" s="208"/>
      <c r="H37" s="215" t="str">
        <f>B41</f>
        <v>ＦＣフレスカ　　　２ｎｄ</v>
      </c>
      <c r="I37" s="215"/>
      <c r="J37" s="215"/>
      <c r="K37" s="215"/>
      <c r="L37" s="215"/>
      <c r="M37" s="218" t="str">
        <f>B45</f>
        <v>青葉ＦＣ</v>
      </c>
      <c r="N37" s="215"/>
      <c r="O37" s="215"/>
      <c r="P37" s="215"/>
      <c r="Q37" s="219"/>
      <c r="R37" s="215" t="str">
        <f>B49</f>
        <v>仙台中田</v>
      </c>
      <c r="S37" s="215"/>
      <c r="T37" s="215"/>
      <c r="U37" s="215"/>
      <c r="V37" s="215"/>
      <c r="W37" s="218" t="str">
        <f>B53</f>
        <v>八軒中</v>
      </c>
      <c r="X37" s="215"/>
      <c r="Y37" s="215"/>
      <c r="Z37" s="215"/>
      <c r="AA37" s="219"/>
      <c r="AB37" s="215" t="str">
        <f>B57</f>
        <v>利府中</v>
      </c>
      <c r="AC37" s="215"/>
      <c r="AD37" s="215"/>
      <c r="AE37" s="215"/>
      <c r="AF37" s="215"/>
      <c r="AG37" s="203" t="s">
        <v>27</v>
      </c>
      <c r="AH37" s="194"/>
      <c r="AI37" s="194"/>
      <c r="AJ37" s="194"/>
      <c r="AK37" s="194" t="s">
        <v>28</v>
      </c>
      <c r="AL37" s="194"/>
      <c r="AM37" s="194"/>
      <c r="AN37" s="194"/>
      <c r="AO37" s="194" t="s">
        <v>29</v>
      </c>
      <c r="AP37" s="194"/>
      <c r="AQ37" s="194"/>
      <c r="AR37" s="194"/>
      <c r="AS37" s="194" t="s">
        <v>30</v>
      </c>
      <c r="AT37" s="194"/>
      <c r="AU37" s="194"/>
      <c r="AV37" s="194" t="s">
        <v>31</v>
      </c>
      <c r="AW37" s="194"/>
      <c r="AX37" s="194"/>
      <c r="AY37" s="194"/>
      <c r="AZ37" s="194" t="s">
        <v>32</v>
      </c>
      <c r="BA37" s="194"/>
      <c r="BB37" s="194"/>
      <c r="BC37" s="194"/>
      <c r="BD37" s="194" t="s">
        <v>33</v>
      </c>
      <c r="BE37" s="194"/>
      <c r="BF37" s="194"/>
      <c r="BG37" s="194"/>
      <c r="BH37" s="197" t="s">
        <v>34</v>
      </c>
      <c r="BI37" s="198"/>
      <c r="BJ37" s="199"/>
    </row>
    <row r="38" spans="1:79" ht="11.25">
      <c r="A38" s="209"/>
      <c r="B38" s="210"/>
      <c r="C38" s="210"/>
      <c r="D38" s="210"/>
      <c r="E38" s="210"/>
      <c r="F38" s="210"/>
      <c r="G38" s="211"/>
      <c r="H38" s="216"/>
      <c r="I38" s="216"/>
      <c r="J38" s="216"/>
      <c r="K38" s="216"/>
      <c r="L38" s="216"/>
      <c r="M38" s="220"/>
      <c r="N38" s="216"/>
      <c r="O38" s="216"/>
      <c r="P38" s="216"/>
      <c r="Q38" s="221"/>
      <c r="R38" s="216"/>
      <c r="S38" s="216"/>
      <c r="T38" s="216"/>
      <c r="U38" s="216"/>
      <c r="V38" s="216"/>
      <c r="W38" s="220"/>
      <c r="X38" s="216"/>
      <c r="Y38" s="216"/>
      <c r="Z38" s="216"/>
      <c r="AA38" s="221"/>
      <c r="AB38" s="216"/>
      <c r="AC38" s="216"/>
      <c r="AD38" s="216"/>
      <c r="AE38" s="216"/>
      <c r="AF38" s="216"/>
      <c r="AG38" s="204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200"/>
      <c r="BI38" s="201"/>
      <c r="BJ38" s="202"/>
      <c r="BO38" s="57"/>
      <c r="BP38" s="121">
        <v>1</v>
      </c>
      <c r="BQ38" s="121"/>
      <c r="BR38" s="121">
        <v>2</v>
      </c>
      <c r="BS38" s="121"/>
      <c r="BT38" s="121">
        <v>3</v>
      </c>
      <c r="BU38" s="121"/>
      <c r="BV38" s="121">
        <v>4</v>
      </c>
      <c r="BW38" s="121"/>
      <c r="BX38" s="121">
        <v>5</v>
      </c>
      <c r="BY38" s="121"/>
      <c r="BZ38" s="121"/>
      <c r="CA38" s="121"/>
    </row>
    <row r="39" spans="1:82" ht="11.25">
      <c r="A39" s="209"/>
      <c r="B39" s="210"/>
      <c r="C39" s="210"/>
      <c r="D39" s="210"/>
      <c r="E39" s="210"/>
      <c r="F39" s="210"/>
      <c r="G39" s="211"/>
      <c r="H39" s="216"/>
      <c r="I39" s="216"/>
      <c r="J39" s="216"/>
      <c r="K39" s="216"/>
      <c r="L39" s="216"/>
      <c r="M39" s="220"/>
      <c r="N39" s="216"/>
      <c r="O39" s="216"/>
      <c r="P39" s="216"/>
      <c r="Q39" s="221"/>
      <c r="R39" s="216"/>
      <c r="S39" s="216"/>
      <c r="T39" s="216"/>
      <c r="U39" s="216"/>
      <c r="V39" s="216"/>
      <c r="W39" s="220"/>
      <c r="X39" s="216"/>
      <c r="Y39" s="216"/>
      <c r="Z39" s="216"/>
      <c r="AA39" s="221"/>
      <c r="AB39" s="216"/>
      <c r="AC39" s="216"/>
      <c r="AD39" s="216"/>
      <c r="AE39" s="216"/>
      <c r="AF39" s="216"/>
      <c r="AG39" s="204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200"/>
      <c r="BI39" s="201"/>
      <c r="BJ39" s="202"/>
      <c r="BO39" s="121">
        <v>1</v>
      </c>
      <c r="BP39" s="57"/>
      <c r="BQ39" s="57"/>
      <c r="BR39" s="57" t="b">
        <f>ISBLANK(M41)</f>
        <v>0</v>
      </c>
      <c r="BS39" s="57" t="b">
        <f>ISBLANK(P41)</f>
        <v>0</v>
      </c>
      <c r="BT39" s="57" t="b">
        <f>ISBLANK(R41)</f>
        <v>0</v>
      </c>
      <c r="BU39" s="57" t="b">
        <f>ISBLANK(U41)</f>
        <v>0</v>
      </c>
      <c r="BV39" s="57" t="b">
        <f>ISBLANK(W41)</f>
        <v>0</v>
      </c>
      <c r="BW39" s="57" t="b">
        <f>ISBLANK(Z41)</f>
        <v>0</v>
      </c>
      <c r="BX39" s="57" t="b">
        <f>ISBLANK(AB41)</f>
        <v>0</v>
      </c>
      <c r="BY39" s="57" t="b">
        <f>ISBLANK(AE41)</f>
        <v>0</v>
      </c>
      <c r="BZ39" s="57"/>
      <c r="CA39" s="57"/>
      <c r="CD39" s="29">
        <f>SUM(AI41*1000,AM41*100,BF41)</f>
        <v>7134</v>
      </c>
    </row>
    <row r="40" spans="1:82" ht="12" thickBot="1">
      <c r="A40" s="212"/>
      <c r="B40" s="213"/>
      <c r="C40" s="213"/>
      <c r="D40" s="213"/>
      <c r="E40" s="213"/>
      <c r="F40" s="213"/>
      <c r="G40" s="214"/>
      <c r="H40" s="217"/>
      <c r="I40" s="217"/>
      <c r="J40" s="217"/>
      <c r="K40" s="217"/>
      <c r="L40" s="217"/>
      <c r="M40" s="222"/>
      <c r="N40" s="217"/>
      <c r="O40" s="217"/>
      <c r="P40" s="217"/>
      <c r="Q40" s="223"/>
      <c r="R40" s="217"/>
      <c r="S40" s="217"/>
      <c r="T40" s="217"/>
      <c r="U40" s="217"/>
      <c r="V40" s="217"/>
      <c r="W40" s="222"/>
      <c r="X40" s="217"/>
      <c r="Y40" s="217"/>
      <c r="Z40" s="217"/>
      <c r="AA40" s="223"/>
      <c r="AB40" s="217"/>
      <c r="AC40" s="217"/>
      <c r="AD40" s="217"/>
      <c r="AE40" s="217"/>
      <c r="AF40" s="217"/>
      <c r="AG40" s="205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200"/>
      <c r="BI40" s="201"/>
      <c r="BJ40" s="202"/>
      <c r="BO40" s="121"/>
      <c r="BP40" s="57"/>
      <c r="BQ40" s="57"/>
      <c r="BR40" s="57" t="b">
        <f>ISBLANK(M43)</f>
        <v>0</v>
      </c>
      <c r="BS40" s="57" t="b">
        <f>ISBLANK(P43)</f>
        <v>0</v>
      </c>
      <c r="BT40" s="57" t="b">
        <f>ISBLANK(R43)</f>
        <v>0</v>
      </c>
      <c r="BU40" s="57" t="b">
        <f>ISBLANK(U43)</f>
        <v>0</v>
      </c>
      <c r="BV40" s="57" t="b">
        <f>ISBLANK(W43)</f>
        <v>0</v>
      </c>
      <c r="BW40" s="57" t="b">
        <f>ISBLANK(Z43)</f>
        <v>0</v>
      </c>
      <c r="BX40" s="57" t="b">
        <f>ISBLANK(AB43)</f>
        <v>0</v>
      </c>
      <c r="BY40" s="57" t="b">
        <f>ISBLANK(AE43)</f>
        <v>0</v>
      </c>
      <c r="BZ40" s="57"/>
      <c r="CA40" s="57"/>
      <c r="CD40" s="29">
        <f>SUM(AI45*1000,AM45*100,BF45)</f>
        <v>3005</v>
      </c>
    </row>
    <row r="41" spans="1:82" ht="12" thickTop="1">
      <c r="A41" s="187">
        <v>1</v>
      </c>
      <c r="B41" s="188" t="s">
        <v>35</v>
      </c>
      <c r="C41" s="189"/>
      <c r="D41" s="189"/>
      <c r="E41" s="189"/>
      <c r="F41" s="190"/>
      <c r="G41" s="193" t="s">
        <v>36</v>
      </c>
      <c r="H41" s="141"/>
      <c r="I41" s="141"/>
      <c r="J41" s="141"/>
      <c r="K41" s="141"/>
      <c r="L41" s="141"/>
      <c r="M41" s="136">
        <v>3</v>
      </c>
      <c r="N41" s="106"/>
      <c r="O41" s="58" t="s">
        <v>37</v>
      </c>
      <c r="P41" s="106">
        <v>0</v>
      </c>
      <c r="Q41" s="107"/>
      <c r="R41" s="136">
        <v>4</v>
      </c>
      <c r="S41" s="106"/>
      <c r="T41" s="58" t="s">
        <v>37</v>
      </c>
      <c r="U41" s="106">
        <v>0</v>
      </c>
      <c r="V41" s="107"/>
      <c r="W41" s="136">
        <v>2</v>
      </c>
      <c r="X41" s="106"/>
      <c r="Y41" s="58" t="s">
        <v>37</v>
      </c>
      <c r="Z41" s="106">
        <v>2</v>
      </c>
      <c r="AA41" s="107"/>
      <c r="AB41" s="136">
        <v>3</v>
      </c>
      <c r="AC41" s="106"/>
      <c r="AD41" s="58" t="s">
        <v>37</v>
      </c>
      <c r="AE41" s="106">
        <v>0</v>
      </c>
      <c r="AF41" s="107"/>
      <c r="AG41" s="108">
        <f>COUNTIF(M42:AF42,"○")</f>
        <v>3</v>
      </c>
      <c r="AH41" s="100"/>
      <c r="AI41" s="100">
        <f>SUM(AG41:AH44)</f>
        <v>7</v>
      </c>
      <c r="AJ41" s="100"/>
      <c r="AK41" s="100">
        <f>COUNTIF(M42:AF42,"△")</f>
        <v>1</v>
      </c>
      <c r="AL41" s="100"/>
      <c r="AM41" s="100">
        <f>SUM(AK41:AL44)</f>
        <v>1</v>
      </c>
      <c r="AN41" s="100"/>
      <c r="AO41" s="100">
        <f>COUNTIF(M42:AF42,"●")</f>
        <v>0</v>
      </c>
      <c r="AP41" s="100"/>
      <c r="AQ41" s="100">
        <f>SUM(AO41:AP44)</f>
        <v>0</v>
      </c>
      <c r="AR41" s="100"/>
      <c r="AS41" s="183">
        <f>SUM(AI41*3,AM41)</f>
        <v>22</v>
      </c>
      <c r="AT41" s="184"/>
      <c r="AU41" s="185"/>
      <c r="AV41" s="186">
        <f>SUM(W41,AB41,R41,M41)</f>
        <v>12</v>
      </c>
      <c r="AW41" s="186"/>
      <c r="AX41" s="186">
        <f>SUM(AV41:AW44)</f>
        <v>37</v>
      </c>
      <c r="AY41" s="186"/>
      <c r="AZ41" s="186">
        <f>SUM(Z41,AE41,U41,P41)</f>
        <v>2</v>
      </c>
      <c r="BA41" s="186"/>
      <c r="BB41" s="100">
        <f>SUM(AZ41:BA44)</f>
        <v>3</v>
      </c>
      <c r="BC41" s="100"/>
      <c r="BD41" s="100">
        <f>AV41-AZ41</f>
        <v>10</v>
      </c>
      <c r="BE41" s="100"/>
      <c r="BF41" s="100">
        <f>AX41-BB41</f>
        <v>34</v>
      </c>
      <c r="BG41" s="100"/>
      <c r="BH41" s="180">
        <f>RANK(CD39,$CD$39:$CD$48)</f>
        <v>1</v>
      </c>
      <c r="BI41" s="181"/>
      <c r="BJ41" s="182"/>
      <c r="BO41" s="121">
        <v>2</v>
      </c>
      <c r="BP41" s="57" t="b">
        <f>ISBLANK(H45)</f>
        <v>0</v>
      </c>
      <c r="BQ41" s="57" t="b">
        <f>ISBLANK(K45)</f>
        <v>0</v>
      </c>
      <c r="BR41" s="57"/>
      <c r="BS41" s="57"/>
      <c r="BT41" s="57" t="b">
        <f>ISBLANK(R45)</f>
        <v>0</v>
      </c>
      <c r="BU41" s="57" t="b">
        <f>ISBLANK(U45)</f>
        <v>0</v>
      </c>
      <c r="BV41" s="57" t="b">
        <f>ISBLANK(W45)</f>
        <v>0</v>
      </c>
      <c r="BW41" s="57" t="b">
        <f>ISBLANK(Z45)</f>
        <v>0</v>
      </c>
      <c r="BX41" s="57" t="b">
        <f>ISBLANK(AB45)</f>
        <v>0</v>
      </c>
      <c r="BY41" s="57" t="b">
        <f>ISBLANK(AE45)</f>
        <v>0</v>
      </c>
      <c r="BZ41" s="57"/>
      <c r="CA41" s="57"/>
      <c r="CD41" s="29">
        <f>SUM(AI49*1000,AM49*100,BF49)</f>
        <v>6002</v>
      </c>
    </row>
    <row r="42" spans="1:82" ht="11.25">
      <c r="A42" s="145"/>
      <c r="B42" s="136"/>
      <c r="C42" s="106"/>
      <c r="D42" s="106"/>
      <c r="E42" s="106"/>
      <c r="F42" s="191"/>
      <c r="G42" s="154"/>
      <c r="H42" s="141"/>
      <c r="I42" s="141"/>
      <c r="J42" s="141"/>
      <c r="K42" s="141"/>
      <c r="L42" s="141"/>
      <c r="M42" s="124" t="str">
        <f>IF(AND(BR39,BS39),"",IF(M41&gt;P41,"○",IF(M41=P41,"△","●")))</f>
        <v>○</v>
      </c>
      <c r="N42" s="123"/>
      <c r="O42" s="123"/>
      <c r="P42" s="123"/>
      <c r="Q42" s="125"/>
      <c r="R42" s="124" t="str">
        <f>IF(AND(BT39,BU39),"",IF(R41&gt;U41,"○",IF(R41=U41,"△","●")))</f>
        <v>○</v>
      </c>
      <c r="S42" s="123"/>
      <c r="T42" s="123"/>
      <c r="U42" s="123"/>
      <c r="V42" s="125"/>
      <c r="W42" s="124" t="str">
        <f>IF(AND(BV39,BW39),"",IF(W41&gt;Z41,"○",IF(W41=Z41,"△","●")))</f>
        <v>△</v>
      </c>
      <c r="X42" s="123"/>
      <c r="Y42" s="123"/>
      <c r="Z42" s="123"/>
      <c r="AA42" s="125"/>
      <c r="AB42" s="124" t="str">
        <f>IF(AND(BX39,BY39),"",IF(AB41&gt;AE41,"○",IF(AB41=AE41,"△","●")))</f>
        <v>○</v>
      </c>
      <c r="AC42" s="123"/>
      <c r="AD42" s="123"/>
      <c r="AE42" s="123"/>
      <c r="AF42" s="125"/>
      <c r="AG42" s="135"/>
      <c r="AH42" s="111"/>
      <c r="AI42" s="100"/>
      <c r="AJ42" s="100"/>
      <c r="AK42" s="111"/>
      <c r="AL42" s="111"/>
      <c r="AM42" s="100"/>
      <c r="AN42" s="100"/>
      <c r="AO42" s="111"/>
      <c r="AP42" s="111"/>
      <c r="AQ42" s="100"/>
      <c r="AR42" s="100"/>
      <c r="AS42" s="129"/>
      <c r="AT42" s="130"/>
      <c r="AU42" s="131"/>
      <c r="AV42" s="111"/>
      <c r="AW42" s="111"/>
      <c r="AX42" s="100"/>
      <c r="AY42" s="100"/>
      <c r="AZ42" s="111"/>
      <c r="BA42" s="111"/>
      <c r="BB42" s="100"/>
      <c r="BC42" s="100"/>
      <c r="BD42" s="111"/>
      <c r="BE42" s="111"/>
      <c r="BF42" s="100"/>
      <c r="BG42" s="100"/>
      <c r="BH42" s="115"/>
      <c r="BI42" s="116"/>
      <c r="BJ42" s="117"/>
      <c r="BO42" s="121"/>
      <c r="BP42" s="57" t="b">
        <f>ISBLANK(H47)</f>
        <v>0</v>
      </c>
      <c r="BQ42" s="57" t="b">
        <f>ISBLANK(K47)</f>
        <v>0</v>
      </c>
      <c r="BR42" s="57"/>
      <c r="BS42" s="57"/>
      <c r="BT42" s="57" t="b">
        <f>ISBLANK(R47)</f>
        <v>0</v>
      </c>
      <c r="BU42" s="57" t="b">
        <f>ISBLANK(U47)</f>
        <v>0</v>
      </c>
      <c r="BV42" s="57" t="b">
        <f>ISBLANK(W47)</f>
        <v>0</v>
      </c>
      <c r="BW42" s="57" t="b">
        <f>ISBLANK(Z47)</f>
        <v>0</v>
      </c>
      <c r="BX42" s="57" t="b">
        <f>ISBLANK(AB47)</f>
        <v>0</v>
      </c>
      <c r="BY42" s="57" t="b">
        <f>ISBLANK(AE47)</f>
        <v>0</v>
      </c>
      <c r="BZ42" s="57"/>
      <c r="CA42" s="57"/>
      <c r="CD42" s="29">
        <f>SUM(AI53*1000,AM53*100,BF53)</f>
        <v>63</v>
      </c>
    </row>
    <row r="43" spans="1:82" ht="11.25">
      <c r="A43" s="145"/>
      <c r="B43" s="136"/>
      <c r="C43" s="106"/>
      <c r="D43" s="106"/>
      <c r="E43" s="106"/>
      <c r="F43" s="191"/>
      <c r="G43" s="155" t="s">
        <v>38</v>
      </c>
      <c r="H43" s="141"/>
      <c r="I43" s="141"/>
      <c r="J43" s="141"/>
      <c r="K43" s="141"/>
      <c r="L43" s="141"/>
      <c r="M43" s="136">
        <v>2</v>
      </c>
      <c r="N43" s="106"/>
      <c r="O43" s="58" t="s">
        <v>37</v>
      </c>
      <c r="P43" s="106">
        <v>1</v>
      </c>
      <c r="Q43" s="107"/>
      <c r="R43" s="136">
        <v>5</v>
      </c>
      <c r="S43" s="106"/>
      <c r="T43" s="58" t="s">
        <v>37</v>
      </c>
      <c r="U43" s="106">
        <v>0</v>
      </c>
      <c r="V43" s="107"/>
      <c r="W43" s="136">
        <v>17</v>
      </c>
      <c r="X43" s="106"/>
      <c r="Y43" s="58" t="s">
        <v>37</v>
      </c>
      <c r="Z43" s="106">
        <v>0</v>
      </c>
      <c r="AA43" s="107"/>
      <c r="AB43" s="136">
        <v>1</v>
      </c>
      <c r="AC43" s="106"/>
      <c r="AD43" s="58" t="s">
        <v>37</v>
      </c>
      <c r="AE43" s="106">
        <v>0</v>
      </c>
      <c r="AF43" s="107"/>
      <c r="AG43" s="108">
        <f>COUNTIF(M44:AF44,"○")</f>
        <v>4</v>
      </c>
      <c r="AH43" s="100"/>
      <c r="AI43" s="100"/>
      <c r="AJ43" s="100"/>
      <c r="AK43" s="100">
        <f>COUNTIF(M44:AF44,"△")</f>
        <v>0</v>
      </c>
      <c r="AL43" s="100"/>
      <c r="AM43" s="100"/>
      <c r="AN43" s="100"/>
      <c r="AO43" s="100">
        <f>COUNTIF(M44:AF44,"●")</f>
        <v>0</v>
      </c>
      <c r="AP43" s="100"/>
      <c r="AQ43" s="100"/>
      <c r="AR43" s="100"/>
      <c r="AS43" s="129"/>
      <c r="AT43" s="130"/>
      <c r="AU43" s="131"/>
      <c r="AV43" s="100">
        <f>SUM(W43,AB43,R43,M43)</f>
        <v>25</v>
      </c>
      <c r="AW43" s="100"/>
      <c r="AX43" s="100"/>
      <c r="AY43" s="100"/>
      <c r="AZ43" s="100">
        <f>SUM(Z43,AE43,U43,P43)</f>
        <v>1</v>
      </c>
      <c r="BA43" s="100"/>
      <c r="BB43" s="100"/>
      <c r="BC43" s="100"/>
      <c r="BD43" s="100">
        <f>AV43-AZ43</f>
        <v>24</v>
      </c>
      <c r="BE43" s="100"/>
      <c r="BF43" s="100"/>
      <c r="BG43" s="100"/>
      <c r="BH43" s="115"/>
      <c r="BI43" s="116"/>
      <c r="BJ43" s="117"/>
      <c r="BO43" s="121">
        <v>3</v>
      </c>
      <c r="BP43" s="57" t="b">
        <f>ISBLANK(H49)</f>
        <v>0</v>
      </c>
      <c r="BQ43" s="57" t="b">
        <f>ISBLANK(K49)</f>
        <v>0</v>
      </c>
      <c r="BR43" s="57" t="b">
        <f>ISBLANK(M49)</f>
        <v>0</v>
      </c>
      <c r="BS43" s="57" t="b">
        <f>ISBLANK(P49)</f>
        <v>0</v>
      </c>
      <c r="BT43" s="57"/>
      <c r="BU43" s="57"/>
      <c r="BV43" s="57" t="b">
        <f>ISBLANK(W49)</f>
        <v>0</v>
      </c>
      <c r="BW43" s="57" t="b">
        <f>ISBLANK(Z49)</f>
        <v>0</v>
      </c>
      <c r="BX43" s="57" t="b">
        <f>ISBLANK(AB49)</f>
        <v>0</v>
      </c>
      <c r="BY43" s="57" t="b">
        <f>ISBLANK(AE49)</f>
        <v>0</v>
      </c>
      <c r="BZ43" s="57"/>
      <c r="CA43" s="57"/>
      <c r="CD43" s="29">
        <f>SUM(AI57*1000,AM57*100,BF57)</f>
        <v>2996</v>
      </c>
    </row>
    <row r="44" spans="1:79" ht="12" thickBot="1">
      <c r="A44" s="145"/>
      <c r="B44" s="104"/>
      <c r="C44" s="103"/>
      <c r="D44" s="103"/>
      <c r="E44" s="103"/>
      <c r="F44" s="192"/>
      <c r="G44" s="156"/>
      <c r="H44" s="141"/>
      <c r="I44" s="141"/>
      <c r="J44" s="141"/>
      <c r="K44" s="141"/>
      <c r="L44" s="141"/>
      <c r="M44" s="136" t="str">
        <f>IF(AND(BR40,BS40),"",IF(M43&gt;P43,"○",IF(M43=P43,"△","●")))</f>
        <v>○</v>
      </c>
      <c r="N44" s="106"/>
      <c r="O44" s="106"/>
      <c r="P44" s="106"/>
      <c r="Q44" s="107"/>
      <c r="R44" s="136" t="str">
        <f>IF(AND(BT40,BU40),"",IF(R43&gt;U43,"○",IF(R43=U43,"△","●")))</f>
        <v>○</v>
      </c>
      <c r="S44" s="106"/>
      <c r="T44" s="106"/>
      <c r="U44" s="106"/>
      <c r="V44" s="107"/>
      <c r="W44" s="136" t="str">
        <f>IF(AND(BV40,BW40),"",IF(W43&gt;Z43,"○",IF(W43=Z43,"△","●")))</f>
        <v>○</v>
      </c>
      <c r="X44" s="106"/>
      <c r="Y44" s="106"/>
      <c r="Z44" s="106"/>
      <c r="AA44" s="107"/>
      <c r="AB44" s="136" t="str">
        <f>IF(AND(BX40,BY40),"",IF(AB43&gt;AE43,"○",IF(AB43=AE43,"△","●")))</f>
        <v>○</v>
      </c>
      <c r="AC44" s="106"/>
      <c r="AD44" s="106"/>
      <c r="AE44" s="106"/>
      <c r="AF44" s="107"/>
      <c r="AG44" s="108"/>
      <c r="AH44" s="100"/>
      <c r="AI44" s="101"/>
      <c r="AJ44" s="101"/>
      <c r="AK44" s="100"/>
      <c r="AL44" s="100"/>
      <c r="AM44" s="101"/>
      <c r="AN44" s="101"/>
      <c r="AO44" s="100"/>
      <c r="AP44" s="100"/>
      <c r="AQ44" s="101"/>
      <c r="AR44" s="101"/>
      <c r="AS44" s="132"/>
      <c r="AT44" s="133"/>
      <c r="AU44" s="134"/>
      <c r="AV44" s="101"/>
      <c r="AW44" s="101"/>
      <c r="AX44" s="101"/>
      <c r="AY44" s="101"/>
      <c r="AZ44" s="101"/>
      <c r="BA44" s="101"/>
      <c r="BB44" s="101"/>
      <c r="BC44" s="101"/>
      <c r="BD44" s="100"/>
      <c r="BE44" s="100"/>
      <c r="BF44" s="101"/>
      <c r="BG44" s="101"/>
      <c r="BH44" s="118"/>
      <c r="BI44" s="119"/>
      <c r="BJ44" s="120"/>
      <c r="BO44" s="121"/>
      <c r="BP44" s="57" t="b">
        <f>ISBLANK(H51)</f>
        <v>0</v>
      </c>
      <c r="BQ44" s="57" t="b">
        <f>ISBLANK(K51)</f>
        <v>0</v>
      </c>
      <c r="BR44" s="57" t="b">
        <f>ISBLANK(M51)</f>
        <v>0</v>
      </c>
      <c r="BS44" s="57" t="b">
        <f>ISBLANK(P51)</f>
        <v>0</v>
      </c>
      <c r="BT44" s="57"/>
      <c r="BU44" s="57"/>
      <c r="BV44" s="57" t="b">
        <f>ISBLANK(W51)</f>
        <v>0</v>
      </c>
      <c r="BW44" s="57" t="b">
        <f>ISBLANK(Z51)</f>
        <v>0</v>
      </c>
      <c r="BX44" s="57" t="b">
        <f>ISBLANK(AB51)</f>
        <v>0</v>
      </c>
      <c r="BY44" s="57" t="b">
        <f>ISBLANK(AE51)</f>
        <v>0</v>
      </c>
      <c r="BZ44" s="57"/>
      <c r="CA44" s="57"/>
    </row>
    <row r="45" spans="1:79" ht="11.25" customHeight="1">
      <c r="A45" s="144">
        <v>2</v>
      </c>
      <c r="B45" s="147" t="s">
        <v>13</v>
      </c>
      <c r="C45" s="165"/>
      <c r="D45" s="165"/>
      <c r="E45" s="165"/>
      <c r="F45" s="166"/>
      <c r="G45" s="153" t="s">
        <v>36</v>
      </c>
      <c r="H45" s="173">
        <f>IF(BS40,"",P43)</f>
        <v>1</v>
      </c>
      <c r="I45" s="138"/>
      <c r="J45" s="59" t="s">
        <v>37</v>
      </c>
      <c r="K45" s="138">
        <f>IF(BR40,"",M43)</f>
        <v>2</v>
      </c>
      <c r="L45" s="138"/>
      <c r="M45" s="178"/>
      <c r="N45" s="161"/>
      <c r="O45" s="161"/>
      <c r="P45" s="161"/>
      <c r="Q45" s="162"/>
      <c r="R45" s="137">
        <v>0</v>
      </c>
      <c r="S45" s="138"/>
      <c r="T45" s="59" t="s">
        <v>37</v>
      </c>
      <c r="U45" s="138">
        <v>1</v>
      </c>
      <c r="V45" s="139"/>
      <c r="W45" s="137">
        <v>9</v>
      </c>
      <c r="X45" s="138"/>
      <c r="Y45" s="59" t="s">
        <v>37</v>
      </c>
      <c r="Z45" s="138">
        <v>0</v>
      </c>
      <c r="AA45" s="139"/>
      <c r="AB45" s="137">
        <v>0</v>
      </c>
      <c r="AC45" s="138"/>
      <c r="AD45" s="59" t="s">
        <v>37</v>
      </c>
      <c r="AE45" s="138">
        <v>2</v>
      </c>
      <c r="AF45" s="139"/>
      <c r="AG45" s="160">
        <f>COUNTIF(H46:AF46,"○")</f>
        <v>1</v>
      </c>
      <c r="AH45" s="110"/>
      <c r="AI45" s="110">
        <f>SUM(AG45:AH48)</f>
        <v>3</v>
      </c>
      <c r="AJ45" s="110"/>
      <c r="AK45" s="110">
        <f>COUNTIF(H46:AF46,"△")</f>
        <v>0</v>
      </c>
      <c r="AL45" s="110"/>
      <c r="AM45" s="110">
        <f>SUM(AK45:AL48)</f>
        <v>0</v>
      </c>
      <c r="AN45" s="110"/>
      <c r="AO45" s="110">
        <f>COUNTIF(H46:AF46,"●")</f>
        <v>3</v>
      </c>
      <c r="AP45" s="110"/>
      <c r="AQ45" s="110">
        <f>SUM(AO45:AP48)</f>
        <v>5</v>
      </c>
      <c r="AR45" s="110"/>
      <c r="AS45" s="126">
        <f>SUM(AI45*3,AM45)</f>
        <v>9</v>
      </c>
      <c r="AT45" s="127"/>
      <c r="AU45" s="128"/>
      <c r="AV45" s="100">
        <f>SUM(W45,AB45,R45,H45)</f>
        <v>10</v>
      </c>
      <c r="AW45" s="100"/>
      <c r="AX45" s="129">
        <f>SUM(AV45:AW48)</f>
        <v>17</v>
      </c>
      <c r="AY45" s="131"/>
      <c r="AZ45" s="129">
        <f>SUM(U45,AE45,Z45,K45)</f>
        <v>5</v>
      </c>
      <c r="BA45" s="131"/>
      <c r="BB45" s="126">
        <f>SUM(AZ45:BA48)</f>
        <v>12</v>
      </c>
      <c r="BC45" s="128"/>
      <c r="BD45" s="126">
        <f>AV45-AZ45</f>
        <v>5</v>
      </c>
      <c r="BE45" s="128"/>
      <c r="BF45" s="110">
        <f>AX45-BB45</f>
        <v>5</v>
      </c>
      <c r="BG45" s="110"/>
      <c r="BH45" s="112">
        <f>RANK(CD40,$CD$39:$CD$48)</f>
        <v>3</v>
      </c>
      <c r="BI45" s="113"/>
      <c r="BJ45" s="114"/>
      <c r="BO45" s="121">
        <v>4</v>
      </c>
      <c r="BP45" s="57" t="b">
        <f>ISBLANK(H53)</f>
        <v>0</v>
      </c>
      <c r="BQ45" s="57" t="b">
        <f>ISBLANK(K53)</f>
        <v>0</v>
      </c>
      <c r="BR45" s="57" t="b">
        <f>ISBLANK(M53)</f>
        <v>0</v>
      </c>
      <c r="BS45" s="57" t="b">
        <f>ISBLANK(P53)</f>
        <v>0</v>
      </c>
      <c r="BT45" s="57" t="b">
        <f>ISBLANK(R53)</f>
        <v>0</v>
      </c>
      <c r="BU45" s="57" t="b">
        <f>ISBLANK(U53)</f>
        <v>0</v>
      </c>
      <c r="BV45" s="57"/>
      <c r="BW45" s="57"/>
      <c r="BX45" s="57" t="b">
        <f>ISBLANK(AB53)</f>
        <v>0</v>
      </c>
      <c r="BY45" s="57" t="b">
        <f>ISBLANK(AE53)</f>
        <v>0</v>
      </c>
      <c r="BZ45" s="57"/>
      <c r="CA45" s="57"/>
    </row>
    <row r="46" spans="1:79" ht="11.25" customHeight="1">
      <c r="A46" s="145"/>
      <c r="B46" s="167"/>
      <c r="C46" s="168"/>
      <c r="D46" s="168"/>
      <c r="E46" s="168"/>
      <c r="F46" s="169"/>
      <c r="G46" s="154"/>
      <c r="H46" s="122" t="s">
        <v>44</v>
      </c>
      <c r="I46" s="123"/>
      <c r="J46" s="123"/>
      <c r="K46" s="123"/>
      <c r="L46" s="123"/>
      <c r="M46" s="140"/>
      <c r="N46" s="141"/>
      <c r="O46" s="141"/>
      <c r="P46" s="141"/>
      <c r="Q46" s="163"/>
      <c r="R46" s="124" t="str">
        <f>IF(AND(BT41,BU41),"",IF(R45&gt;U45,"○",IF(R45=U45,"△","●")))</f>
        <v>●</v>
      </c>
      <c r="S46" s="123"/>
      <c r="T46" s="123"/>
      <c r="U46" s="123"/>
      <c r="V46" s="125"/>
      <c r="W46" s="124" t="str">
        <f>IF(AND(BV41,BW41),"",IF(W45&gt;Z45,"○",IF(W45=Z45,"△","●")))</f>
        <v>○</v>
      </c>
      <c r="X46" s="123"/>
      <c r="Y46" s="123"/>
      <c r="Z46" s="123"/>
      <c r="AA46" s="125"/>
      <c r="AB46" s="124" t="str">
        <f>IF(AND(BX41,BY41),"",IF(AB45&gt;AE45,"○",IF(AB45=AE45,"△","●")))</f>
        <v>●</v>
      </c>
      <c r="AC46" s="123"/>
      <c r="AD46" s="123"/>
      <c r="AE46" s="123"/>
      <c r="AF46" s="125"/>
      <c r="AG46" s="135"/>
      <c r="AH46" s="111"/>
      <c r="AI46" s="100"/>
      <c r="AJ46" s="100"/>
      <c r="AK46" s="111"/>
      <c r="AL46" s="111"/>
      <c r="AM46" s="100"/>
      <c r="AN46" s="100"/>
      <c r="AO46" s="111"/>
      <c r="AP46" s="111"/>
      <c r="AQ46" s="100"/>
      <c r="AR46" s="100"/>
      <c r="AS46" s="129"/>
      <c r="AT46" s="130"/>
      <c r="AU46" s="131"/>
      <c r="AV46" s="111"/>
      <c r="AW46" s="111"/>
      <c r="AX46" s="129"/>
      <c r="AY46" s="131"/>
      <c r="AZ46" s="176"/>
      <c r="BA46" s="177"/>
      <c r="BB46" s="129"/>
      <c r="BC46" s="131"/>
      <c r="BD46" s="176"/>
      <c r="BE46" s="177"/>
      <c r="BF46" s="100"/>
      <c r="BG46" s="100"/>
      <c r="BH46" s="115"/>
      <c r="BI46" s="116"/>
      <c r="BJ46" s="117"/>
      <c r="BO46" s="121"/>
      <c r="BP46" s="57" t="b">
        <f>ISBLANK(H55)</f>
        <v>0</v>
      </c>
      <c r="BQ46" s="57" t="b">
        <f>ISBLANK(K55)</f>
        <v>0</v>
      </c>
      <c r="BR46" s="57" t="b">
        <f>ISBLANK(M55)</f>
        <v>0</v>
      </c>
      <c r="BS46" s="57" t="b">
        <f>ISBLANK(P55)</f>
        <v>0</v>
      </c>
      <c r="BT46" s="57" t="b">
        <f>ISBLANK(R55)</f>
        <v>0</v>
      </c>
      <c r="BU46" s="57" t="b">
        <f>ISBLANK(U55)</f>
        <v>0</v>
      </c>
      <c r="BV46" s="57"/>
      <c r="BW46" s="57"/>
      <c r="BX46" s="57" t="b">
        <f>ISBLANK(AB55)</f>
        <v>0</v>
      </c>
      <c r="BY46" s="57" t="b">
        <f>ISBLANK(AE55)</f>
        <v>0</v>
      </c>
      <c r="BZ46" s="57"/>
      <c r="CA46" s="57"/>
    </row>
    <row r="47" spans="1:79" ht="11.25" customHeight="1">
      <c r="A47" s="145"/>
      <c r="B47" s="167"/>
      <c r="C47" s="168"/>
      <c r="D47" s="168"/>
      <c r="E47" s="168"/>
      <c r="F47" s="169"/>
      <c r="G47" s="155" t="s">
        <v>38</v>
      </c>
      <c r="H47" s="179">
        <f>IF(BS39,"",P41)</f>
        <v>0</v>
      </c>
      <c r="I47" s="106"/>
      <c r="J47" s="58" t="s">
        <v>37</v>
      </c>
      <c r="K47" s="106">
        <f>IF(BR39,"",M41)</f>
        <v>3</v>
      </c>
      <c r="L47" s="106"/>
      <c r="M47" s="140"/>
      <c r="N47" s="141"/>
      <c r="O47" s="141"/>
      <c r="P47" s="141"/>
      <c r="Q47" s="163"/>
      <c r="R47" s="136">
        <v>0</v>
      </c>
      <c r="S47" s="106"/>
      <c r="T47" s="58" t="s">
        <v>39</v>
      </c>
      <c r="U47" s="106">
        <v>1</v>
      </c>
      <c r="V47" s="107"/>
      <c r="W47" s="136">
        <v>4</v>
      </c>
      <c r="X47" s="106"/>
      <c r="Y47" s="58" t="s">
        <v>37</v>
      </c>
      <c r="Z47" s="106">
        <v>2</v>
      </c>
      <c r="AA47" s="107"/>
      <c r="AB47" s="136">
        <v>3</v>
      </c>
      <c r="AC47" s="106"/>
      <c r="AD47" s="58" t="s">
        <v>37</v>
      </c>
      <c r="AE47" s="106">
        <v>1</v>
      </c>
      <c r="AF47" s="107"/>
      <c r="AG47" s="108">
        <f>COUNTIF(H48:AF48,"○")</f>
        <v>2</v>
      </c>
      <c r="AH47" s="100"/>
      <c r="AI47" s="100"/>
      <c r="AJ47" s="100"/>
      <c r="AK47" s="100">
        <f>COUNTIF(H48:AF48,"△")</f>
        <v>0</v>
      </c>
      <c r="AL47" s="100"/>
      <c r="AM47" s="100"/>
      <c r="AN47" s="100"/>
      <c r="AO47" s="100">
        <f>COUNTIF(H48:AF48,"●")</f>
        <v>2</v>
      </c>
      <c r="AP47" s="100"/>
      <c r="AQ47" s="100"/>
      <c r="AR47" s="100"/>
      <c r="AS47" s="129"/>
      <c r="AT47" s="130"/>
      <c r="AU47" s="131"/>
      <c r="AV47" s="159">
        <f>SUM(W47,AB47,R47,H47)</f>
        <v>7</v>
      </c>
      <c r="AW47" s="159"/>
      <c r="AX47" s="129"/>
      <c r="AY47" s="131"/>
      <c r="AZ47" s="174">
        <f>SUM(U47,AE47,Z47,K47)</f>
        <v>7</v>
      </c>
      <c r="BA47" s="175"/>
      <c r="BB47" s="129"/>
      <c r="BC47" s="131"/>
      <c r="BD47" s="174">
        <f>AV47-AZ47</f>
        <v>0</v>
      </c>
      <c r="BE47" s="175"/>
      <c r="BF47" s="100"/>
      <c r="BG47" s="100"/>
      <c r="BH47" s="115"/>
      <c r="BI47" s="116"/>
      <c r="BJ47" s="117"/>
      <c r="BO47" s="121">
        <v>5</v>
      </c>
      <c r="BP47" s="57" t="b">
        <f>ISBLANK(H57)</f>
        <v>0</v>
      </c>
      <c r="BQ47" s="57" t="b">
        <f>ISBLANK(K57)</f>
        <v>0</v>
      </c>
      <c r="BR47" s="57" t="b">
        <f>ISBLANK(M57)</f>
        <v>0</v>
      </c>
      <c r="BS47" s="57" t="b">
        <f>ISBLANK(P57)</f>
        <v>0</v>
      </c>
      <c r="BT47" s="57" t="b">
        <f>ISBLANK(R57)</f>
        <v>0</v>
      </c>
      <c r="BU47" s="57" t="b">
        <f>ISBLANK(U57)</f>
        <v>0</v>
      </c>
      <c r="BV47" s="57" t="b">
        <f>ISBLANK(W57)</f>
        <v>0</v>
      </c>
      <c r="BW47" s="57" t="b">
        <f>ISBLANK(Z57)</f>
        <v>0</v>
      </c>
      <c r="BX47" s="57"/>
      <c r="BY47" s="57"/>
      <c r="BZ47" s="57"/>
      <c r="CA47" s="57"/>
    </row>
    <row r="48" spans="1:79" ht="12" customHeight="1" thickBot="1">
      <c r="A48" s="146"/>
      <c r="B48" s="170"/>
      <c r="C48" s="171"/>
      <c r="D48" s="171"/>
      <c r="E48" s="171"/>
      <c r="F48" s="172"/>
      <c r="G48" s="156"/>
      <c r="H48" s="102" t="s">
        <v>44</v>
      </c>
      <c r="I48" s="103"/>
      <c r="J48" s="103"/>
      <c r="K48" s="103"/>
      <c r="L48" s="103"/>
      <c r="M48" s="142"/>
      <c r="N48" s="143"/>
      <c r="O48" s="143"/>
      <c r="P48" s="143"/>
      <c r="Q48" s="164"/>
      <c r="R48" s="104" t="str">
        <f>IF(AND(BT42,BU42),"",IF(R47&gt;U47,"○",IF(R47=U47,"△","●")))</f>
        <v>●</v>
      </c>
      <c r="S48" s="103"/>
      <c r="T48" s="103"/>
      <c r="U48" s="103"/>
      <c r="V48" s="105"/>
      <c r="W48" s="104" t="str">
        <f>IF(AND(BV42,BW42),"",IF(W47&gt;Z47,"○",IF(W47=Z47,"△","●")))</f>
        <v>○</v>
      </c>
      <c r="X48" s="103"/>
      <c r="Y48" s="103"/>
      <c r="Z48" s="103"/>
      <c r="AA48" s="105"/>
      <c r="AB48" s="104" t="str">
        <f>IF(AND(BX42,BY42),"",IF(AB47&gt;AE47,"○",IF(AB47=AE47,"△","●")))</f>
        <v>○</v>
      </c>
      <c r="AC48" s="103"/>
      <c r="AD48" s="103"/>
      <c r="AE48" s="103"/>
      <c r="AF48" s="105"/>
      <c r="AG48" s="109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32"/>
      <c r="AT48" s="133"/>
      <c r="AU48" s="134"/>
      <c r="AV48" s="101"/>
      <c r="AW48" s="101"/>
      <c r="AX48" s="132"/>
      <c r="AY48" s="134"/>
      <c r="AZ48" s="132"/>
      <c r="BA48" s="134"/>
      <c r="BB48" s="132"/>
      <c r="BC48" s="134"/>
      <c r="BD48" s="132"/>
      <c r="BE48" s="134"/>
      <c r="BF48" s="101"/>
      <c r="BG48" s="101"/>
      <c r="BH48" s="115"/>
      <c r="BI48" s="116"/>
      <c r="BJ48" s="117"/>
      <c r="BO48" s="121"/>
      <c r="BP48" s="57" t="b">
        <f>ISBLANK(H59)</f>
        <v>0</v>
      </c>
      <c r="BQ48" s="57" t="b">
        <f>ISBLANK(K59)</f>
        <v>0</v>
      </c>
      <c r="BR48" s="57" t="b">
        <f>ISBLANK(M59)</f>
        <v>0</v>
      </c>
      <c r="BS48" s="57" t="b">
        <f>ISBLANK(P59)</f>
        <v>0</v>
      </c>
      <c r="BT48" s="57" t="b">
        <f>ISBLANK(R59)</f>
        <v>0</v>
      </c>
      <c r="BU48" s="57" t="b">
        <f>ISBLANK(U59)</f>
        <v>0</v>
      </c>
      <c r="BV48" s="57" t="b">
        <f>ISBLANK(W59)</f>
        <v>0</v>
      </c>
      <c r="BW48" s="57" t="b">
        <f>ISBLANK(Z59)</f>
        <v>0</v>
      </c>
      <c r="BX48" s="57"/>
      <c r="BY48" s="57"/>
      <c r="BZ48" s="57"/>
      <c r="CA48" s="57"/>
    </row>
    <row r="49" spans="1:79" ht="11.25" customHeight="1">
      <c r="A49" s="145">
        <v>3</v>
      </c>
      <c r="B49" s="147" t="s">
        <v>14</v>
      </c>
      <c r="C49" s="165"/>
      <c r="D49" s="165"/>
      <c r="E49" s="165"/>
      <c r="F49" s="166"/>
      <c r="G49" s="153" t="s">
        <v>36</v>
      </c>
      <c r="H49" s="106">
        <f>IF(BU40,"",U43)</f>
        <v>0</v>
      </c>
      <c r="I49" s="106"/>
      <c r="J49" s="58" t="s">
        <v>37</v>
      </c>
      <c r="K49" s="106">
        <f>IF(BT40,"",R43)</f>
        <v>5</v>
      </c>
      <c r="L49" s="106"/>
      <c r="M49" s="137">
        <f>IF(BU42,"",U47)</f>
        <v>1</v>
      </c>
      <c r="N49" s="138"/>
      <c r="O49" s="59" t="s">
        <v>37</v>
      </c>
      <c r="P49" s="138">
        <f>IF(BT42,"",R47)</f>
        <v>0</v>
      </c>
      <c r="Q49" s="139"/>
      <c r="R49" s="141"/>
      <c r="S49" s="141"/>
      <c r="T49" s="141"/>
      <c r="U49" s="141"/>
      <c r="V49" s="141"/>
      <c r="W49" s="136">
        <v>2</v>
      </c>
      <c r="X49" s="106"/>
      <c r="Y49" s="58" t="s">
        <v>37</v>
      </c>
      <c r="Z49" s="106">
        <v>1</v>
      </c>
      <c r="AA49" s="107"/>
      <c r="AB49" s="136">
        <v>2</v>
      </c>
      <c r="AC49" s="106"/>
      <c r="AD49" s="58" t="s">
        <v>37</v>
      </c>
      <c r="AE49" s="106">
        <v>1</v>
      </c>
      <c r="AF49" s="107"/>
      <c r="AG49" s="108">
        <f>COUNTIF(H50:AF50,"○")</f>
        <v>3</v>
      </c>
      <c r="AH49" s="100"/>
      <c r="AI49" s="110">
        <f>SUM(AG49:AH52)</f>
        <v>6</v>
      </c>
      <c r="AJ49" s="110"/>
      <c r="AK49" s="100">
        <f>COUNTIF(H50:AF50,"△")</f>
        <v>0</v>
      </c>
      <c r="AL49" s="100"/>
      <c r="AM49" s="110">
        <f>SUM(AK49:AL52)</f>
        <v>0</v>
      </c>
      <c r="AN49" s="110"/>
      <c r="AO49" s="100">
        <f>COUNTIF(H50:AF50,"●")</f>
        <v>1</v>
      </c>
      <c r="AP49" s="100"/>
      <c r="AQ49" s="110">
        <f>SUM(AO49:AP52)</f>
        <v>2</v>
      </c>
      <c r="AR49" s="110"/>
      <c r="AS49" s="126">
        <f>SUM(AI49*3,AM49)</f>
        <v>18</v>
      </c>
      <c r="AT49" s="127"/>
      <c r="AU49" s="128"/>
      <c r="AV49" s="100">
        <f>SUM(M49,W49,AB49,H49)</f>
        <v>5</v>
      </c>
      <c r="AW49" s="100"/>
      <c r="AX49" s="110">
        <f>SUM(AV49:AW52)</f>
        <v>13</v>
      </c>
      <c r="AY49" s="110"/>
      <c r="AZ49" s="100">
        <f>SUM(AE49,Z49,P49,K49)</f>
        <v>7</v>
      </c>
      <c r="BA49" s="100"/>
      <c r="BB49" s="110">
        <f>SUM(AZ49:BA52)</f>
        <v>11</v>
      </c>
      <c r="BC49" s="110"/>
      <c r="BD49" s="100">
        <f>AV49-AZ49</f>
        <v>-2</v>
      </c>
      <c r="BE49" s="100"/>
      <c r="BF49" s="110">
        <f>AX49-BB49</f>
        <v>2</v>
      </c>
      <c r="BG49" s="110"/>
      <c r="BH49" s="112">
        <f>RANK(CD41,$CD$39:$CD$48)</f>
        <v>2</v>
      </c>
      <c r="BI49" s="113"/>
      <c r="BJ49" s="114"/>
      <c r="BO49" s="121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</row>
    <row r="50" spans="1:79" ht="11.25">
      <c r="A50" s="145"/>
      <c r="B50" s="167"/>
      <c r="C50" s="168"/>
      <c r="D50" s="168"/>
      <c r="E50" s="168"/>
      <c r="F50" s="169"/>
      <c r="G50" s="154"/>
      <c r="H50" s="122" t="s">
        <v>44</v>
      </c>
      <c r="I50" s="123"/>
      <c r="J50" s="123"/>
      <c r="K50" s="123"/>
      <c r="L50" s="123"/>
      <c r="M50" s="124" t="s">
        <v>41</v>
      </c>
      <c r="N50" s="123"/>
      <c r="O50" s="123"/>
      <c r="P50" s="123"/>
      <c r="Q50" s="125"/>
      <c r="R50" s="141"/>
      <c r="S50" s="141"/>
      <c r="T50" s="141"/>
      <c r="U50" s="141"/>
      <c r="V50" s="141"/>
      <c r="W50" s="124" t="str">
        <f>IF(AND(BV43,BW43),"",IF(W49&gt;Z49,"○",IF(W49=Z49,"△","●")))</f>
        <v>○</v>
      </c>
      <c r="X50" s="123"/>
      <c r="Y50" s="123"/>
      <c r="Z50" s="123"/>
      <c r="AA50" s="125"/>
      <c r="AB50" s="124" t="str">
        <f>IF(AND(BX43,BY43),"",IF(AB49&gt;AE49,"○",IF(AB49=AE49,"△","●")))</f>
        <v>○</v>
      </c>
      <c r="AC50" s="123"/>
      <c r="AD50" s="123"/>
      <c r="AE50" s="123"/>
      <c r="AF50" s="125"/>
      <c r="AG50" s="135"/>
      <c r="AH50" s="111"/>
      <c r="AI50" s="100"/>
      <c r="AJ50" s="100"/>
      <c r="AK50" s="111"/>
      <c r="AL50" s="111"/>
      <c r="AM50" s="100"/>
      <c r="AN50" s="100"/>
      <c r="AO50" s="111"/>
      <c r="AP50" s="111"/>
      <c r="AQ50" s="100"/>
      <c r="AR50" s="100"/>
      <c r="AS50" s="129"/>
      <c r="AT50" s="130"/>
      <c r="AU50" s="131"/>
      <c r="AV50" s="111"/>
      <c r="AW50" s="111"/>
      <c r="AX50" s="100"/>
      <c r="AY50" s="100"/>
      <c r="AZ50" s="111"/>
      <c r="BA50" s="111"/>
      <c r="BB50" s="100"/>
      <c r="BC50" s="100"/>
      <c r="BD50" s="111"/>
      <c r="BE50" s="111"/>
      <c r="BF50" s="100"/>
      <c r="BG50" s="100"/>
      <c r="BH50" s="115"/>
      <c r="BI50" s="116"/>
      <c r="BJ50" s="117"/>
      <c r="BO50" s="121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</row>
    <row r="51" spans="1:79" ht="11.25">
      <c r="A51" s="145"/>
      <c r="B51" s="167"/>
      <c r="C51" s="168"/>
      <c r="D51" s="168"/>
      <c r="E51" s="168"/>
      <c r="F51" s="169"/>
      <c r="G51" s="155" t="s">
        <v>38</v>
      </c>
      <c r="H51" s="157">
        <f>IF(BU39,"",U41)</f>
        <v>0</v>
      </c>
      <c r="I51" s="158"/>
      <c r="J51" s="58" t="s">
        <v>37</v>
      </c>
      <c r="K51" s="158">
        <f>IF(BT39,"",R41)</f>
        <v>4</v>
      </c>
      <c r="L51" s="158"/>
      <c r="M51" s="136">
        <v>1</v>
      </c>
      <c r="N51" s="106"/>
      <c r="O51" s="58" t="s">
        <v>37</v>
      </c>
      <c r="P51" s="106">
        <v>0</v>
      </c>
      <c r="Q51" s="107"/>
      <c r="R51" s="141"/>
      <c r="S51" s="141"/>
      <c r="T51" s="141"/>
      <c r="U51" s="141"/>
      <c r="V51" s="141"/>
      <c r="W51" s="136">
        <v>5</v>
      </c>
      <c r="X51" s="106"/>
      <c r="Y51" s="58" t="s">
        <v>37</v>
      </c>
      <c r="Z51" s="106">
        <v>0</v>
      </c>
      <c r="AA51" s="107"/>
      <c r="AB51" s="136">
        <v>2</v>
      </c>
      <c r="AC51" s="106"/>
      <c r="AD51" s="58" t="s">
        <v>37</v>
      </c>
      <c r="AE51" s="106">
        <v>0</v>
      </c>
      <c r="AF51" s="107"/>
      <c r="AG51" s="108">
        <f>COUNTIF(H52:AF52,"○")</f>
        <v>3</v>
      </c>
      <c r="AH51" s="100"/>
      <c r="AI51" s="100"/>
      <c r="AJ51" s="100"/>
      <c r="AK51" s="100">
        <f>COUNTIF(H52:AF52,"△")</f>
        <v>0</v>
      </c>
      <c r="AL51" s="100"/>
      <c r="AM51" s="100"/>
      <c r="AN51" s="100"/>
      <c r="AO51" s="100">
        <f>COUNTIF(H52:AF52,"●")</f>
        <v>1</v>
      </c>
      <c r="AP51" s="100"/>
      <c r="AQ51" s="100"/>
      <c r="AR51" s="100"/>
      <c r="AS51" s="129"/>
      <c r="AT51" s="130"/>
      <c r="AU51" s="131"/>
      <c r="AV51" s="159">
        <f>SUM(M51,W51,AB51,H51)</f>
        <v>8</v>
      </c>
      <c r="AW51" s="159"/>
      <c r="AX51" s="100"/>
      <c r="AY51" s="100"/>
      <c r="AZ51" s="100">
        <f>SUM(AE51,Z51,P51,K51)</f>
        <v>4</v>
      </c>
      <c r="BA51" s="100"/>
      <c r="BB51" s="100"/>
      <c r="BC51" s="100"/>
      <c r="BD51" s="100">
        <f>AV51-AZ51</f>
        <v>4</v>
      </c>
      <c r="BE51" s="100"/>
      <c r="BF51" s="100"/>
      <c r="BG51" s="100"/>
      <c r="BH51" s="115"/>
      <c r="BI51" s="116"/>
      <c r="BJ51" s="117"/>
      <c r="BO51" s="121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</row>
    <row r="52" spans="1:79" ht="12" thickBot="1">
      <c r="A52" s="145"/>
      <c r="B52" s="170"/>
      <c r="C52" s="171"/>
      <c r="D52" s="171"/>
      <c r="E52" s="171"/>
      <c r="F52" s="172"/>
      <c r="G52" s="156"/>
      <c r="H52" s="102" t="s">
        <v>44</v>
      </c>
      <c r="I52" s="103"/>
      <c r="J52" s="103"/>
      <c r="K52" s="103"/>
      <c r="L52" s="103"/>
      <c r="M52" s="104" t="s">
        <v>41</v>
      </c>
      <c r="N52" s="103"/>
      <c r="O52" s="103"/>
      <c r="P52" s="103"/>
      <c r="Q52" s="105"/>
      <c r="R52" s="141"/>
      <c r="S52" s="141"/>
      <c r="T52" s="141"/>
      <c r="U52" s="141"/>
      <c r="V52" s="141"/>
      <c r="W52" s="136" t="str">
        <f>IF(AND(BV44,BW44),"",IF(W51&gt;Z51,"○",IF(W51=Z51,"△","●")))</f>
        <v>○</v>
      </c>
      <c r="X52" s="106"/>
      <c r="Y52" s="106"/>
      <c r="Z52" s="106"/>
      <c r="AA52" s="107"/>
      <c r="AB52" s="136" t="str">
        <f>IF(AND(BX44,BY44),"",IF(AB51&gt;AE51,"○",IF(AB51=AE51,"△","●")))</f>
        <v>○</v>
      </c>
      <c r="AC52" s="106"/>
      <c r="AD52" s="106"/>
      <c r="AE52" s="106"/>
      <c r="AF52" s="107"/>
      <c r="AG52" s="108"/>
      <c r="AH52" s="100"/>
      <c r="AI52" s="101"/>
      <c r="AJ52" s="101"/>
      <c r="AK52" s="100"/>
      <c r="AL52" s="100"/>
      <c r="AM52" s="101"/>
      <c r="AN52" s="101"/>
      <c r="AO52" s="100"/>
      <c r="AP52" s="100"/>
      <c r="AQ52" s="101"/>
      <c r="AR52" s="101"/>
      <c r="AS52" s="132"/>
      <c r="AT52" s="133"/>
      <c r="AU52" s="134"/>
      <c r="AV52" s="101"/>
      <c r="AW52" s="101"/>
      <c r="AX52" s="101"/>
      <c r="AY52" s="101"/>
      <c r="AZ52" s="100"/>
      <c r="BA52" s="100"/>
      <c r="BB52" s="101"/>
      <c r="BC52" s="101"/>
      <c r="BD52" s="100"/>
      <c r="BE52" s="100"/>
      <c r="BF52" s="101"/>
      <c r="BG52" s="101"/>
      <c r="BH52" s="115"/>
      <c r="BI52" s="116"/>
      <c r="BJ52" s="117"/>
      <c r="BO52" s="121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</row>
    <row r="53" spans="1:79" ht="11.25" customHeight="1">
      <c r="A53" s="144">
        <v>4</v>
      </c>
      <c r="B53" s="147" t="s">
        <v>11</v>
      </c>
      <c r="C53" s="165"/>
      <c r="D53" s="165"/>
      <c r="E53" s="165"/>
      <c r="F53" s="166"/>
      <c r="G53" s="153" t="s">
        <v>36</v>
      </c>
      <c r="H53" s="173">
        <f>IF(BW40,"",Z43)</f>
        <v>0</v>
      </c>
      <c r="I53" s="138"/>
      <c r="J53" s="59" t="s">
        <v>37</v>
      </c>
      <c r="K53" s="138">
        <f>IF(BV40,"",W43)</f>
        <v>17</v>
      </c>
      <c r="L53" s="138"/>
      <c r="M53" s="137">
        <f>IF(BW42,"",Z47)</f>
        <v>2</v>
      </c>
      <c r="N53" s="138"/>
      <c r="O53" s="59" t="s">
        <v>37</v>
      </c>
      <c r="P53" s="138">
        <f>IF(BV42,"",W47)</f>
        <v>4</v>
      </c>
      <c r="Q53" s="139"/>
      <c r="R53" s="137">
        <f>IF(BW44,"",Z51)</f>
        <v>0</v>
      </c>
      <c r="S53" s="138"/>
      <c r="T53" s="59" t="s">
        <v>37</v>
      </c>
      <c r="U53" s="138">
        <f>IF(BV44,"",W51)</f>
        <v>5</v>
      </c>
      <c r="V53" s="139"/>
      <c r="W53" s="161"/>
      <c r="X53" s="161"/>
      <c r="Y53" s="161"/>
      <c r="Z53" s="161"/>
      <c r="AA53" s="162"/>
      <c r="AB53" s="137">
        <v>2</v>
      </c>
      <c r="AC53" s="138"/>
      <c r="AD53" s="59" t="s">
        <v>37</v>
      </c>
      <c r="AE53" s="138">
        <v>3</v>
      </c>
      <c r="AF53" s="139"/>
      <c r="AG53" s="160">
        <f>COUNTIF(H54:AF54,"○")</f>
        <v>0</v>
      </c>
      <c r="AH53" s="110"/>
      <c r="AI53" s="110">
        <f>SUM(AG53:AH56)</f>
        <v>0</v>
      </c>
      <c r="AJ53" s="110"/>
      <c r="AK53" s="110">
        <f>COUNTIF(H54:AF54,"△")</f>
        <v>0</v>
      </c>
      <c r="AL53" s="110"/>
      <c r="AM53" s="110">
        <f>SUM(AK53:AL56)</f>
        <v>1</v>
      </c>
      <c r="AN53" s="110"/>
      <c r="AO53" s="110">
        <f>COUNTIF(H54:AF54,"●")</f>
        <v>4</v>
      </c>
      <c r="AP53" s="110"/>
      <c r="AQ53" s="110">
        <f>SUM(AO53:AP56)</f>
        <v>7</v>
      </c>
      <c r="AR53" s="110"/>
      <c r="AS53" s="126">
        <f>SUM(AI53*3,AM53)</f>
        <v>1</v>
      </c>
      <c r="AT53" s="127"/>
      <c r="AU53" s="128"/>
      <c r="AV53" s="100">
        <f>SUM(R53,AB53,M53,H53)</f>
        <v>4</v>
      </c>
      <c r="AW53" s="100"/>
      <c r="AX53" s="110">
        <f>SUM(AV53:AW56)</f>
        <v>8</v>
      </c>
      <c r="AY53" s="110"/>
      <c r="AZ53" s="110">
        <f>SUM(U53,AE53,P53,K53)</f>
        <v>29</v>
      </c>
      <c r="BA53" s="110"/>
      <c r="BB53" s="110">
        <f>SUM(AZ53:BA56)</f>
        <v>45</v>
      </c>
      <c r="BC53" s="110"/>
      <c r="BD53" s="110">
        <f>AV53-AZ53</f>
        <v>-25</v>
      </c>
      <c r="BE53" s="110"/>
      <c r="BF53" s="110">
        <f>AX53-BB53</f>
        <v>-37</v>
      </c>
      <c r="BG53" s="110"/>
      <c r="BH53" s="112">
        <f>RANK(CD42,$CD$38:$CD$47)</f>
        <v>5</v>
      </c>
      <c r="BI53" s="113"/>
      <c r="BJ53" s="114"/>
      <c r="BO53" s="121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</row>
    <row r="54" spans="1:79" ht="11.25">
      <c r="A54" s="145"/>
      <c r="B54" s="167"/>
      <c r="C54" s="168"/>
      <c r="D54" s="168"/>
      <c r="E54" s="168"/>
      <c r="F54" s="169"/>
      <c r="G54" s="154"/>
      <c r="H54" s="122" t="s">
        <v>44</v>
      </c>
      <c r="I54" s="123"/>
      <c r="J54" s="123"/>
      <c r="K54" s="123"/>
      <c r="L54" s="123"/>
      <c r="M54" s="124" t="s">
        <v>44</v>
      </c>
      <c r="N54" s="123"/>
      <c r="O54" s="123"/>
      <c r="P54" s="123"/>
      <c r="Q54" s="125"/>
      <c r="R54" s="124" t="s">
        <v>44</v>
      </c>
      <c r="S54" s="123"/>
      <c r="T54" s="123"/>
      <c r="U54" s="123"/>
      <c r="V54" s="125"/>
      <c r="W54" s="141"/>
      <c r="X54" s="141"/>
      <c r="Y54" s="141"/>
      <c r="Z54" s="141"/>
      <c r="AA54" s="163"/>
      <c r="AB54" s="124" t="str">
        <f>IF(AND(BX45,BY45),"",IF(AB53&gt;AE53,"○",IF(AB53=AE53,"△","●")))</f>
        <v>●</v>
      </c>
      <c r="AC54" s="123"/>
      <c r="AD54" s="123"/>
      <c r="AE54" s="123"/>
      <c r="AF54" s="125"/>
      <c r="AG54" s="135"/>
      <c r="AH54" s="111"/>
      <c r="AI54" s="100"/>
      <c r="AJ54" s="100"/>
      <c r="AK54" s="111"/>
      <c r="AL54" s="111"/>
      <c r="AM54" s="100"/>
      <c r="AN54" s="100"/>
      <c r="AO54" s="111"/>
      <c r="AP54" s="111"/>
      <c r="AQ54" s="100"/>
      <c r="AR54" s="100"/>
      <c r="AS54" s="129"/>
      <c r="AT54" s="130"/>
      <c r="AU54" s="131"/>
      <c r="AV54" s="111"/>
      <c r="AW54" s="111"/>
      <c r="AX54" s="100"/>
      <c r="AY54" s="100"/>
      <c r="AZ54" s="111"/>
      <c r="BA54" s="111"/>
      <c r="BB54" s="100"/>
      <c r="BC54" s="100"/>
      <c r="BD54" s="111"/>
      <c r="BE54" s="111"/>
      <c r="BF54" s="100"/>
      <c r="BG54" s="100"/>
      <c r="BH54" s="115"/>
      <c r="BI54" s="116"/>
      <c r="BJ54" s="117"/>
      <c r="BO54" s="121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</row>
    <row r="55" spans="1:79" ht="11.25">
      <c r="A55" s="145"/>
      <c r="B55" s="167"/>
      <c r="C55" s="168"/>
      <c r="D55" s="168"/>
      <c r="E55" s="168"/>
      <c r="F55" s="169"/>
      <c r="G55" s="155" t="s">
        <v>38</v>
      </c>
      <c r="H55" s="157">
        <f>IF(BW39,"",Z41)</f>
        <v>2</v>
      </c>
      <c r="I55" s="158"/>
      <c r="J55" s="58" t="s">
        <v>37</v>
      </c>
      <c r="K55" s="158">
        <f>IF(BV39,"",W41)</f>
        <v>2</v>
      </c>
      <c r="L55" s="158"/>
      <c r="M55" s="136">
        <f>IF(BW41,"",Z45)</f>
        <v>0</v>
      </c>
      <c r="N55" s="106"/>
      <c r="O55" s="58" t="s">
        <v>37</v>
      </c>
      <c r="P55" s="106">
        <f>IF(BV41,"",W45)</f>
        <v>9</v>
      </c>
      <c r="Q55" s="107"/>
      <c r="R55" s="136">
        <f>IF(BW43,"",Z49)</f>
        <v>1</v>
      </c>
      <c r="S55" s="106"/>
      <c r="T55" s="58" t="s">
        <v>37</v>
      </c>
      <c r="U55" s="106">
        <f>IF(BV43,"",W49)</f>
        <v>2</v>
      </c>
      <c r="V55" s="107"/>
      <c r="W55" s="141"/>
      <c r="X55" s="141"/>
      <c r="Y55" s="141"/>
      <c r="Z55" s="141"/>
      <c r="AA55" s="163"/>
      <c r="AB55" s="136">
        <v>1</v>
      </c>
      <c r="AC55" s="106"/>
      <c r="AD55" s="58" t="s">
        <v>37</v>
      </c>
      <c r="AE55" s="106">
        <v>3</v>
      </c>
      <c r="AF55" s="107"/>
      <c r="AG55" s="108">
        <f>COUNTIF(H56:AF56,"○")</f>
        <v>0</v>
      </c>
      <c r="AH55" s="100"/>
      <c r="AI55" s="100"/>
      <c r="AJ55" s="100"/>
      <c r="AK55" s="100">
        <f>COUNTIF(H56:AF56,"△")</f>
        <v>1</v>
      </c>
      <c r="AL55" s="100"/>
      <c r="AM55" s="100"/>
      <c r="AN55" s="100"/>
      <c r="AO55" s="100">
        <f>COUNTIF(H56:AF56,"●")</f>
        <v>3</v>
      </c>
      <c r="AP55" s="100"/>
      <c r="AQ55" s="100"/>
      <c r="AR55" s="100"/>
      <c r="AS55" s="129"/>
      <c r="AT55" s="130"/>
      <c r="AU55" s="131"/>
      <c r="AV55" s="159">
        <f>SUM(R55,AB55,M55,H55)</f>
        <v>4</v>
      </c>
      <c r="AW55" s="159"/>
      <c r="AX55" s="100"/>
      <c r="AY55" s="100"/>
      <c r="AZ55" s="100">
        <f>SUM(U55,AE55,P55,K55)</f>
        <v>16</v>
      </c>
      <c r="BA55" s="100"/>
      <c r="BB55" s="100"/>
      <c r="BC55" s="100"/>
      <c r="BD55" s="100">
        <f>AV55-AZ55</f>
        <v>-12</v>
      </c>
      <c r="BE55" s="100"/>
      <c r="BF55" s="100"/>
      <c r="BG55" s="100"/>
      <c r="BH55" s="115"/>
      <c r="BI55" s="116"/>
      <c r="BJ55" s="117"/>
      <c r="BO55" s="121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</row>
    <row r="56" spans="1:79" ht="12" thickBot="1">
      <c r="A56" s="146"/>
      <c r="B56" s="170"/>
      <c r="C56" s="171"/>
      <c r="D56" s="171"/>
      <c r="E56" s="171"/>
      <c r="F56" s="172"/>
      <c r="G56" s="156"/>
      <c r="H56" s="102" t="s">
        <v>42</v>
      </c>
      <c r="I56" s="103"/>
      <c r="J56" s="103"/>
      <c r="K56" s="103"/>
      <c r="L56" s="103"/>
      <c r="M56" s="104" t="s">
        <v>44</v>
      </c>
      <c r="N56" s="103"/>
      <c r="O56" s="103"/>
      <c r="P56" s="103"/>
      <c r="Q56" s="105"/>
      <c r="R56" s="104" t="s">
        <v>44</v>
      </c>
      <c r="S56" s="103"/>
      <c r="T56" s="103"/>
      <c r="U56" s="103"/>
      <c r="V56" s="105"/>
      <c r="W56" s="143"/>
      <c r="X56" s="143"/>
      <c r="Y56" s="143"/>
      <c r="Z56" s="143"/>
      <c r="AA56" s="164"/>
      <c r="AB56" s="104" t="str">
        <f>IF(AND(BX46,BY46),"",IF(AB55&gt;AE55,"○",IF(AB55=AE55,"△","●")))</f>
        <v>●</v>
      </c>
      <c r="AC56" s="103"/>
      <c r="AD56" s="103"/>
      <c r="AE56" s="103"/>
      <c r="AF56" s="105"/>
      <c r="AG56" s="109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32"/>
      <c r="AT56" s="133"/>
      <c r="AU56" s="134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15"/>
      <c r="BI56" s="116"/>
      <c r="BJ56" s="117"/>
      <c r="BO56" s="121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</row>
    <row r="57" spans="1:79" ht="11.25" customHeight="1">
      <c r="A57" s="144">
        <v>5</v>
      </c>
      <c r="B57" s="147" t="s">
        <v>12</v>
      </c>
      <c r="C57" s="148"/>
      <c r="D57" s="148"/>
      <c r="E57" s="148"/>
      <c r="F57" s="148"/>
      <c r="G57" s="153" t="s">
        <v>36</v>
      </c>
      <c r="H57" s="106">
        <f>IF(BY40,"",AE43)</f>
        <v>0</v>
      </c>
      <c r="I57" s="106"/>
      <c r="J57" s="58" t="s">
        <v>37</v>
      </c>
      <c r="K57" s="106">
        <f>IF(BX40,"",AB43)</f>
        <v>1</v>
      </c>
      <c r="L57" s="106"/>
      <c r="M57" s="136">
        <f>IF(BY42,"",AE47)</f>
        <v>1</v>
      </c>
      <c r="N57" s="106"/>
      <c r="O57" s="58" t="s">
        <v>37</v>
      </c>
      <c r="P57" s="106">
        <f>IF(BX42,"",AB47)</f>
        <v>3</v>
      </c>
      <c r="Q57" s="107"/>
      <c r="R57" s="136">
        <f>IF(BY44,"",AE51)</f>
        <v>0</v>
      </c>
      <c r="S57" s="106"/>
      <c r="T57" s="58" t="s">
        <v>37</v>
      </c>
      <c r="U57" s="106">
        <f>IF(BX44,"",AB51)</f>
        <v>2</v>
      </c>
      <c r="V57" s="107"/>
      <c r="W57" s="137">
        <f>IF(BY46,"",AE55)</f>
        <v>3</v>
      </c>
      <c r="X57" s="138"/>
      <c r="Y57" s="59" t="s">
        <v>37</v>
      </c>
      <c r="Z57" s="138">
        <v>1</v>
      </c>
      <c r="AA57" s="139"/>
      <c r="AB57" s="140"/>
      <c r="AC57" s="141"/>
      <c r="AD57" s="141"/>
      <c r="AE57" s="141"/>
      <c r="AF57" s="141"/>
      <c r="AG57" s="108">
        <f>COUNTIF(H58:AF58,"○")</f>
        <v>1</v>
      </c>
      <c r="AH57" s="100"/>
      <c r="AI57" s="110">
        <f>SUM(AG57:AH60)</f>
        <v>3</v>
      </c>
      <c r="AJ57" s="110"/>
      <c r="AK57" s="100">
        <f>COUNTIF(H58:AF58,"△")</f>
        <v>0</v>
      </c>
      <c r="AL57" s="100"/>
      <c r="AM57" s="110">
        <f>SUM(AK57:AL60)</f>
        <v>0</v>
      </c>
      <c r="AN57" s="110"/>
      <c r="AO57" s="100">
        <f>COUNTIF(H58:AF58,"●")</f>
        <v>3</v>
      </c>
      <c r="AP57" s="100"/>
      <c r="AQ57" s="110">
        <f>SUM(AO57:AP60)</f>
        <v>5</v>
      </c>
      <c r="AR57" s="110"/>
      <c r="AS57" s="126">
        <f>SUM(AI57*3,AM57)</f>
        <v>9</v>
      </c>
      <c r="AT57" s="127"/>
      <c r="AU57" s="128"/>
      <c r="AV57" s="100">
        <f>SUM(R57,W57,M57,H57)</f>
        <v>4</v>
      </c>
      <c r="AW57" s="100"/>
      <c r="AX57" s="110">
        <f>SUM(AV57:AW60)</f>
        <v>10</v>
      </c>
      <c r="AY57" s="110"/>
      <c r="AZ57" s="100">
        <f>SUM(U57,Z57,P57,K57)</f>
        <v>7</v>
      </c>
      <c r="BA57" s="100"/>
      <c r="BB57" s="110">
        <f>SUM(AZ57:BA60)</f>
        <v>14</v>
      </c>
      <c r="BC57" s="110"/>
      <c r="BD57" s="100">
        <f>AV57-AZ57</f>
        <v>-3</v>
      </c>
      <c r="BE57" s="100"/>
      <c r="BF57" s="110">
        <f>AX57-BB57</f>
        <v>-4</v>
      </c>
      <c r="BG57" s="110"/>
      <c r="BH57" s="112">
        <f>RANK(CD43,$CD$38:$CD$47)</f>
        <v>4</v>
      </c>
      <c r="BI57" s="113"/>
      <c r="BJ57" s="114"/>
      <c r="BO57" s="121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</row>
    <row r="58" spans="1:79" ht="11.25">
      <c r="A58" s="145"/>
      <c r="B58" s="149"/>
      <c r="C58" s="150"/>
      <c r="D58" s="150"/>
      <c r="E58" s="150"/>
      <c r="F58" s="150"/>
      <c r="G58" s="154"/>
      <c r="H58" s="122" t="s">
        <v>44</v>
      </c>
      <c r="I58" s="123"/>
      <c r="J58" s="123"/>
      <c r="K58" s="123"/>
      <c r="L58" s="123"/>
      <c r="M58" s="124" t="s">
        <v>44</v>
      </c>
      <c r="N58" s="123"/>
      <c r="O58" s="123"/>
      <c r="P58" s="123"/>
      <c r="Q58" s="125"/>
      <c r="R58" s="124" t="s">
        <v>44</v>
      </c>
      <c r="S58" s="123"/>
      <c r="T58" s="123"/>
      <c r="U58" s="123"/>
      <c r="V58" s="125"/>
      <c r="W58" s="124" t="s">
        <v>41</v>
      </c>
      <c r="X58" s="123"/>
      <c r="Y58" s="123"/>
      <c r="Z58" s="123"/>
      <c r="AA58" s="125"/>
      <c r="AB58" s="140"/>
      <c r="AC58" s="141"/>
      <c r="AD58" s="141"/>
      <c r="AE58" s="141"/>
      <c r="AF58" s="141"/>
      <c r="AG58" s="135"/>
      <c r="AH58" s="111"/>
      <c r="AI58" s="100"/>
      <c r="AJ58" s="100"/>
      <c r="AK58" s="111"/>
      <c r="AL58" s="111"/>
      <c r="AM58" s="100"/>
      <c r="AN58" s="100"/>
      <c r="AO58" s="111"/>
      <c r="AP58" s="111"/>
      <c r="AQ58" s="100"/>
      <c r="AR58" s="100"/>
      <c r="AS58" s="129"/>
      <c r="AT58" s="130"/>
      <c r="AU58" s="131"/>
      <c r="AV58" s="111"/>
      <c r="AW58" s="111"/>
      <c r="AX58" s="100"/>
      <c r="AY58" s="100"/>
      <c r="AZ58" s="111"/>
      <c r="BA58" s="111"/>
      <c r="BB58" s="100"/>
      <c r="BC58" s="100"/>
      <c r="BD58" s="111"/>
      <c r="BE58" s="111"/>
      <c r="BF58" s="100"/>
      <c r="BG58" s="100"/>
      <c r="BH58" s="115"/>
      <c r="BI58" s="116"/>
      <c r="BJ58" s="117"/>
      <c r="BO58" s="121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</row>
    <row r="59" spans="1:62" ht="11.25">
      <c r="A59" s="145"/>
      <c r="B59" s="149"/>
      <c r="C59" s="150"/>
      <c r="D59" s="150"/>
      <c r="E59" s="150"/>
      <c r="F59" s="150"/>
      <c r="G59" s="155" t="s">
        <v>38</v>
      </c>
      <c r="H59" s="157">
        <f>IF(BY39,"",AE41)</f>
        <v>0</v>
      </c>
      <c r="I59" s="158"/>
      <c r="J59" s="58" t="s">
        <v>37</v>
      </c>
      <c r="K59" s="158">
        <f>IF(BX39,"",AB41)</f>
        <v>3</v>
      </c>
      <c r="L59" s="158"/>
      <c r="M59" s="136">
        <f>IF(BY41,"",AE45)</f>
        <v>2</v>
      </c>
      <c r="N59" s="106"/>
      <c r="O59" s="58" t="s">
        <v>37</v>
      </c>
      <c r="P59" s="106">
        <f>IF(BX41,"",AB45)</f>
        <v>0</v>
      </c>
      <c r="Q59" s="107"/>
      <c r="R59" s="136">
        <f>IF(BY43,"",AE49)</f>
        <v>1</v>
      </c>
      <c r="S59" s="106"/>
      <c r="T59" s="58" t="s">
        <v>37</v>
      </c>
      <c r="U59" s="106">
        <f>IF(BX43,"",AB49)</f>
        <v>2</v>
      </c>
      <c r="V59" s="107"/>
      <c r="W59" s="136">
        <v>3</v>
      </c>
      <c r="X59" s="106"/>
      <c r="Y59" s="58" t="s">
        <v>37</v>
      </c>
      <c r="Z59" s="106">
        <v>2</v>
      </c>
      <c r="AA59" s="107"/>
      <c r="AB59" s="140"/>
      <c r="AC59" s="141"/>
      <c r="AD59" s="141"/>
      <c r="AE59" s="141"/>
      <c r="AF59" s="141"/>
      <c r="AG59" s="108">
        <f>COUNTIF(H60:AF60,"○")</f>
        <v>2</v>
      </c>
      <c r="AH59" s="100"/>
      <c r="AI59" s="100"/>
      <c r="AJ59" s="100"/>
      <c r="AK59" s="100">
        <f>COUNTIF(H60:AF60,"△")</f>
        <v>0</v>
      </c>
      <c r="AL59" s="100"/>
      <c r="AM59" s="100"/>
      <c r="AN59" s="100"/>
      <c r="AO59" s="100">
        <f>COUNTIF(H60:AF60,"●")</f>
        <v>2</v>
      </c>
      <c r="AP59" s="100"/>
      <c r="AQ59" s="100"/>
      <c r="AR59" s="100"/>
      <c r="AS59" s="129"/>
      <c r="AT59" s="130"/>
      <c r="AU59" s="131"/>
      <c r="AV59" s="100">
        <f>SUM(R59,W59,M59,H59)</f>
        <v>6</v>
      </c>
      <c r="AW59" s="100"/>
      <c r="AX59" s="100"/>
      <c r="AY59" s="100"/>
      <c r="AZ59" s="100">
        <f>SUM(U59,Z59,P59,K59)</f>
        <v>7</v>
      </c>
      <c r="BA59" s="100"/>
      <c r="BB59" s="100"/>
      <c r="BC59" s="100"/>
      <c r="BD59" s="100">
        <f>AV59-AZ59</f>
        <v>-1</v>
      </c>
      <c r="BE59" s="100"/>
      <c r="BF59" s="100"/>
      <c r="BG59" s="100"/>
      <c r="BH59" s="115"/>
      <c r="BI59" s="116"/>
      <c r="BJ59" s="117"/>
    </row>
    <row r="60" spans="1:79" ht="12" thickBot="1">
      <c r="A60" s="146"/>
      <c r="B60" s="151"/>
      <c r="C60" s="152"/>
      <c r="D60" s="152"/>
      <c r="E60" s="152"/>
      <c r="F60" s="152"/>
      <c r="G60" s="156"/>
      <c r="H60" s="102" t="s">
        <v>44</v>
      </c>
      <c r="I60" s="103"/>
      <c r="J60" s="103"/>
      <c r="K60" s="103"/>
      <c r="L60" s="103"/>
      <c r="M60" s="104" t="s">
        <v>41</v>
      </c>
      <c r="N60" s="103"/>
      <c r="O60" s="103"/>
      <c r="P60" s="103"/>
      <c r="Q60" s="105"/>
      <c r="R60" s="104" t="s">
        <v>44</v>
      </c>
      <c r="S60" s="103"/>
      <c r="T60" s="103"/>
      <c r="U60" s="103"/>
      <c r="V60" s="105"/>
      <c r="W60" s="104" t="s">
        <v>41</v>
      </c>
      <c r="X60" s="103"/>
      <c r="Y60" s="103"/>
      <c r="Z60" s="103"/>
      <c r="AA60" s="105"/>
      <c r="AB60" s="142"/>
      <c r="AC60" s="143"/>
      <c r="AD60" s="143"/>
      <c r="AE60" s="143"/>
      <c r="AF60" s="143"/>
      <c r="AG60" s="109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32"/>
      <c r="AT60" s="133"/>
      <c r="AU60" s="134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18"/>
      <c r="BI60" s="119"/>
      <c r="BJ60" s="120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</row>
  </sheetData>
  <sheetProtection/>
  <mergeCells count="643">
    <mergeCell ref="E2:BK4"/>
    <mergeCell ref="A6:G9"/>
    <mergeCell ref="H6:L9"/>
    <mergeCell ref="M6:Q9"/>
    <mergeCell ref="R6:V9"/>
    <mergeCell ref="W6:AA9"/>
    <mergeCell ref="AB6:AF9"/>
    <mergeCell ref="AG6:AK9"/>
    <mergeCell ref="AL6:AO9"/>
    <mergeCell ref="AP6:AS9"/>
    <mergeCell ref="AT6:AW9"/>
    <mergeCell ref="AX6:AZ9"/>
    <mergeCell ref="BA6:BD9"/>
    <mergeCell ref="BE6:BH9"/>
    <mergeCell ref="BI6:BL9"/>
    <mergeCell ref="BM6:BO9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BT8:BT9"/>
    <mergeCell ref="A10:A13"/>
    <mergeCell ref="B10:F13"/>
    <mergeCell ref="G10:G11"/>
    <mergeCell ref="H10:L13"/>
    <mergeCell ref="M10:N10"/>
    <mergeCell ref="P10:Q10"/>
    <mergeCell ref="R10:S10"/>
    <mergeCell ref="U10:V10"/>
    <mergeCell ref="W10:X10"/>
    <mergeCell ref="Z10:AA10"/>
    <mergeCell ref="AB10:AC10"/>
    <mergeCell ref="AJ10:AK10"/>
    <mergeCell ref="AL10:AM11"/>
    <mergeCell ref="AN10:AO13"/>
    <mergeCell ref="AP10:AQ11"/>
    <mergeCell ref="AL12:AM13"/>
    <mergeCell ref="AP12:AQ13"/>
    <mergeCell ref="AE10:AF10"/>
    <mergeCell ref="AG10:AH10"/>
    <mergeCell ref="BT10:BT11"/>
    <mergeCell ref="BE12:BF13"/>
    <mergeCell ref="BI12:BJ13"/>
    <mergeCell ref="BT12:BT13"/>
    <mergeCell ref="AR10:AS13"/>
    <mergeCell ref="AT10:AU11"/>
    <mergeCell ref="AV10:AW13"/>
    <mergeCell ref="AX10:AZ13"/>
    <mergeCell ref="BE10:BF11"/>
    <mergeCell ref="BG10:BH13"/>
    <mergeCell ref="BI10:BJ11"/>
    <mergeCell ref="BK10:BL13"/>
    <mergeCell ref="BM10:BO13"/>
    <mergeCell ref="AT12:AU13"/>
    <mergeCell ref="BA12:BB13"/>
    <mergeCell ref="BA10:BB11"/>
    <mergeCell ref="BC10:BD13"/>
    <mergeCell ref="Z12:AA12"/>
    <mergeCell ref="AB12:AC12"/>
    <mergeCell ref="AE12:AF12"/>
    <mergeCell ref="AG12:AH12"/>
    <mergeCell ref="AJ12:AK12"/>
    <mergeCell ref="M11:Q11"/>
    <mergeCell ref="R11:V11"/>
    <mergeCell ref="W11:AA11"/>
    <mergeCell ref="AB11:AF11"/>
    <mergeCell ref="AG11:AK11"/>
    <mergeCell ref="K14:L14"/>
    <mergeCell ref="W12:X12"/>
    <mergeCell ref="G12:G13"/>
    <mergeCell ref="M12:N12"/>
    <mergeCell ref="P12:Q12"/>
    <mergeCell ref="R12:S12"/>
    <mergeCell ref="U12:V12"/>
    <mergeCell ref="M13:Q13"/>
    <mergeCell ref="R13:V13"/>
    <mergeCell ref="W13:AA13"/>
    <mergeCell ref="AB13:AF13"/>
    <mergeCell ref="AG13:AK13"/>
    <mergeCell ref="AJ16:AK16"/>
    <mergeCell ref="AL16:AM17"/>
    <mergeCell ref="M14:Q17"/>
    <mergeCell ref="R14:S14"/>
    <mergeCell ref="U14:V14"/>
    <mergeCell ref="W14:X14"/>
    <mergeCell ref="Z14:AA14"/>
    <mergeCell ref="AB14:AC14"/>
    <mergeCell ref="BI14:BJ15"/>
    <mergeCell ref="BE16:BF17"/>
    <mergeCell ref="BI16:BJ17"/>
    <mergeCell ref="W16:X16"/>
    <mergeCell ref="Z16:AA16"/>
    <mergeCell ref="AB16:AC16"/>
    <mergeCell ref="BA14:BB15"/>
    <mergeCell ref="BC14:BD17"/>
    <mergeCell ref="AE14:AF14"/>
    <mergeCell ref="AG14:AH14"/>
    <mergeCell ref="BA16:BB17"/>
    <mergeCell ref="AP14:AQ15"/>
    <mergeCell ref="AE16:AF16"/>
    <mergeCell ref="AG16:AH16"/>
    <mergeCell ref="BE14:BF15"/>
    <mergeCell ref="BG14:BH17"/>
    <mergeCell ref="AJ14:AK14"/>
    <mergeCell ref="AL14:AM15"/>
    <mergeCell ref="AN14:AO17"/>
    <mergeCell ref="H16:I16"/>
    <mergeCell ref="K16:L16"/>
    <mergeCell ref="R16:S16"/>
    <mergeCell ref="U16:V16"/>
    <mergeCell ref="AP16:AQ17"/>
    <mergeCell ref="BK14:BL17"/>
    <mergeCell ref="H15:L15"/>
    <mergeCell ref="R15:V15"/>
    <mergeCell ref="W15:AA15"/>
    <mergeCell ref="AB15:AF15"/>
    <mergeCell ref="BT16:BT17"/>
    <mergeCell ref="AR14:AS17"/>
    <mergeCell ref="AT14:AU15"/>
    <mergeCell ref="AV14:AW17"/>
    <mergeCell ref="AX14:AZ17"/>
    <mergeCell ref="AG17:AK17"/>
    <mergeCell ref="BM14:BO17"/>
    <mergeCell ref="BT14:BT15"/>
    <mergeCell ref="AG15:AK15"/>
    <mergeCell ref="AT16:AU17"/>
    <mergeCell ref="A18:A21"/>
    <mergeCell ref="B18:F21"/>
    <mergeCell ref="G18:G19"/>
    <mergeCell ref="H18:I18"/>
    <mergeCell ref="K18:L18"/>
    <mergeCell ref="A14:A17"/>
    <mergeCell ref="B14:F17"/>
    <mergeCell ref="G14:G15"/>
    <mergeCell ref="H14:I14"/>
    <mergeCell ref="G16:G17"/>
    <mergeCell ref="W20:X20"/>
    <mergeCell ref="Z20:AA20"/>
    <mergeCell ref="AB20:AC20"/>
    <mergeCell ref="P20:Q20"/>
    <mergeCell ref="H17:L17"/>
    <mergeCell ref="R17:V17"/>
    <mergeCell ref="W17:AA17"/>
    <mergeCell ref="AB17:AF17"/>
    <mergeCell ref="AE20:AF20"/>
    <mergeCell ref="AG20:AH20"/>
    <mergeCell ref="AJ20:AK20"/>
    <mergeCell ref="AL20:AM21"/>
    <mergeCell ref="M18:N18"/>
    <mergeCell ref="P18:Q18"/>
    <mergeCell ref="R18:V21"/>
    <mergeCell ref="W18:X18"/>
    <mergeCell ref="Z18:AA18"/>
    <mergeCell ref="AB18:AC18"/>
    <mergeCell ref="AJ18:AK18"/>
    <mergeCell ref="BT18:BT19"/>
    <mergeCell ref="AR18:AS21"/>
    <mergeCell ref="AT18:AU19"/>
    <mergeCell ref="AV18:AW21"/>
    <mergeCell ref="AX18:AZ21"/>
    <mergeCell ref="BA18:BB19"/>
    <mergeCell ref="BC18:BD21"/>
    <mergeCell ref="BE18:BF19"/>
    <mergeCell ref="BG18:BH21"/>
    <mergeCell ref="BI18:BJ19"/>
    <mergeCell ref="AL18:AM19"/>
    <mergeCell ref="AT20:AU21"/>
    <mergeCell ref="BA20:BB21"/>
    <mergeCell ref="BE20:BF21"/>
    <mergeCell ref="BI20:BJ21"/>
    <mergeCell ref="AN18:AO21"/>
    <mergeCell ref="AP18:AQ19"/>
    <mergeCell ref="BT20:BT21"/>
    <mergeCell ref="H19:L19"/>
    <mergeCell ref="M19:Q19"/>
    <mergeCell ref="W19:AA19"/>
    <mergeCell ref="AB19:AF19"/>
    <mergeCell ref="AG19:AK19"/>
    <mergeCell ref="BK18:BL21"/>
    <mergeCell ref="BM18:BO21"/>
    <mergeCell ref="AE18:AF18"/>
    <mergeCell ref="AG18:AH18"/>
    <mergeCell ref="A22:A25"/>
    <mergeCell ref="B22:F25"/>
    <mergeCell ref="G22:G23"/>
    <mergeCell ref="H22:I22"/>
    <mergeCell ref="K22:L22"/>
    <mergeCell ref="AP20:AQ21"/>
    <mergeCell ref="G20:G21"/>
    <mergeCell ref="H20:I20"/>
    <mergeCell ref="K20:L20"/>
    <mergeCell ref="M20:N20"/>
    <mergeCell ref="AB24:AC24"/>
    <mergeCell ref="H21:L21"/>
    <mergeCell ref="M21:Q21"/>
    <mergeCell ref="W21:AA21"/>
    <mergeCell ref="AB21:AF21"/>
    <mergeCell ref="AG21:AK21"/>
    <mergeCell ref="AJ24:AK24"/>
    <mergeCell ref="H23:L23"/>
    <mergeCell ref="R23:V23"/>
    <mergeCell ref="AB23:AF23"/>
    <mergeCell ref="AL24:AM25"/>
    <mergeCell ref="M22:N22"/>
    <mergeCell ref="P22:Q22"/>
    <mergeCell ref="R22:S22"/>
    <mergeCell ref="U22:V22"/>
    <mergeCell ref="W22:AA25"/>
    <mergeCell ref="AB22:AC22"/>
    <mergeCell ref="R24:S24"/>
    <mergeCell ref="U24:V24"/>
    <mergeCell ref="M23:Q23"/>
    <mergeCell ref="BA22:BB23"/>
    <mergeCell ref="BC22:BD25"/>
    <mergeCell ref="AE22:AF22"/>
    <mergeCell ref="AG22:AH22"/>
    <mergeCell ref="AJ22:AK22"/>
    <mergeCell ref="AL22:AM23"/>
    <mergeCell ref="AN22:AO25"/>
    <mergeCell ref="AP22:AQ23"/>
    <mergeCell ref="AE24:AF24"/>
    <mergeCell ref="AG24:AH24"/>
    <mergeCell ref="BE22:BF23"/>
    <mergeCell ref="BG22:BH25"/>
    <mergeCell ref="BI22:BJ23"/>
    <mergeCell ref="BK22:BL25"/>
    <mergeCell ref="BM22:BO25"/>
    <mergeCell ref="BT22:BT23"/>
    <mergeCell ref="AG23:AK23"/>
    <mergeCell ref="G24:G25"/>
    <mergeCell ref="H24:I24"/>
    <mergeCell ref="K24:L24"/>
    <mergeCell ref="M24:N24"/>
    <mergeCell ref="P24:Q24"/>
    <mergeCell ref="H25:L25"/>
    <mergeCell ref="M25:Q25"/>
    <mergeCell ref="R25:V25"/>
    <mergeCell ref="AB25:AF25"/>
    <mergeCell ref="AP24:AQ25"/>
    <mergeCell ref="AT24:AU25"/>
    <mergeCell ref="BA24:BB25"/>
    <mergeCell ref="BE24:BF25"/>
    <mergeCell ref="BI24:BJ25"/>
    <mergeCell ref="BT24:BT25"/>
    <mergeCell ref="AR22:AS25"/>
    <mergeCell ref="AT22:AU23"/>
    <mergeCell ref="AV22:AW25"/>
    <mergeCell ref="AX22:AZ25"/>
    <mergeCell ref="AG25:AK25"/>
    <mergeCell ref="A26:A29"/>
    <mergeCell ref="B26:F29"/>
    <mergeCell ref="G26:G27"/>
    <mergeCell ref="H26:I26"/>
    <mergeCell ref="K26:L26"/>
    <mergeCell ref="H27:L27"/>
    <mergeCell ref="M27:Q27"/>
    <mergeCell ref="R27:V27"/>
    <mergeCell ref="W27:AA27"/>
    <mergeCell ref="AN26:AO29"/>
    <mergeCell ref="AP26:AQ27"/>
    <mergeCell ref="AL28:AM29"/>
    <mergeCell ref="AP28:AQ29"/>
    <mergeCell ref="M26:N26"/>
    <mergeCell ref="P26:Q26"/>
    <mergeCell ref="R26:S26"/>
    <mergeCell ref="U26:V26"/>
    <mergeCell ref="W26:X26"/>
    <mergeCell ref="U28:V28"/>
    <mergeCell ref="AL26:AM27"/>
    <mergeCell ref="AG28:AH28"/>
    <mergeCell ref="BK26:BL29"/>
    <mergeCell ref="BM26:BO29"/>
    <mergeCell ref="BT26:BT27"/>
    <mergeCell ref="BE28:BF29"/>
    <mergeCell ref="BI28:BJ29"/>
    <mergeCell ref="AR26:AS29"/>
    <mergeCell ref="AT26:AU27"/>
    <mergeCell ref="AV26:AW29"/>
    <mergeCell ref="BE26:BF27"/>
    <mergeCell ref="BG26:BH29"/>
    <mergeCell ref="BI26:BJ27"/>
    <mergeCell ref="BC26:BD29"/>
    <mergeCell ref="AT28:AU29"/>
    <mergeCell ref="BA28:BB29"/>
    <mergeCell ref="AX26:AZ29"/>
    <mergeCell ref="BA26:BB27"/>
    <mergeCell ref="G28:G29"/>
    <mergeCell ref="H28:I28"/>
    <mergeCell ref="K28:L28"/>
    <mergeCell ref="M28:N28"/>
    <mergeCell ref="P28:Q28"/>
    <mergeCell ref="R28:S28"/>
    <mergeCell ref="H29:L29"/>
    <mergeCell ref="M29:Q29"/>
    <mergeCell ref="R29:V29"/>
    <mergeCell ref="AJ28:AK28"/>
    <mergeCell ref="AB26:AF29"/>
    <mergeCell ref="AG26:AH26"/>
    <mergeCell ref="AJ26:AK26"/>
    <mergeCell ref="Z26:AA26"/>
    <mergeCell ref="AG27:AK27"/>
    <mergeCell ref="W29:AA29"/>
    <mergeCell ref="AG29:AK29"/>
    <mergeCell ref="W28:X28"/>
    <mergeCell ref="Z28:AA28"/>
    <mergeCell ref="BT29:BT30"/>
    <mergeCell ref="P30:Q30"/>
    <mergeCell ref="R30:S30"/>
    <mergeCell ref="U30:V30"/>
    <mergeCell ref="W30:X30"/>
    <mergeCell ref="A30:A33"/>
    <mergeCell ref="B30:F33"/>
    <mergeCell ref="G30:G31"/>
    <mergeCell ref="H30:I30"/>
    <mergeCell ref="K30:L30"/>
    <mergeCell ref="M30:N30"/>
    <mergeCell ref="H31:L31"/>
    <mergeCell ref="M31:Q31"/>
    <mergeCell ref="H33:L33"/>
    <mergeCell ref="M33:Q33"/>
    <mergeCell ref="Z30:AA30"/>
    <mergeCell ref="R31:V31"/>
    <mergeCell ref="W31:AA31"/>
    <mergeCell ref="R33:V33"/>
    <mergeCell ref="W33:AA33"/>
    <mergeCell ref="AL30:AM31"/>
    <mergeCell ref="AN30:AO33"/>
    <mergeCell ref="AP30:AQ31"/>
    <mergeCell ref="AB31:AF31"/>
    <mergeCell ref="AB32:AC32"/>
    <mergeCell ref="AE32:AF32"/>
    <mergeCell ref="AL32:AM33"/>
    <mergeCell ref="AB33:AF33"/>
    <mergeCell ref="AB30:AC30"/>
    <mergeCell ref="AE30:AF30"/>
    <mergeCell ref="AG30:AK33"/>
    <mergeCell ref="BM30:BO33"/>
    <mergeCell ref="BE32:BF33"/>
    <mergeCell ref="BI32:BJ33"/>
    <mergeCell ref="AR30:AS33"/>
    <mergeCell ref="AT30:AU31"/>
    <mergeCell ref="AV30:AW33"/>
    <mergeCell ref="AX30:AZ33"/>
    <mergeCell ref="BC30:BD33"/>
    <mergeCell ref="BE30:BF31"/>
    <mergeCell ref="BG30:BH33"/>
    <mergeCell ref="BI30:BJ31"/>
    <mergeCell ref="BK30:BL33"/>
    <mergeCell ref="AP32:AQ33"/>
    <mergeCell ref="BA30:BB31"/>
    <mergeCell ref="AT32:AU33"/>
    <mergeCell ref="BA32:BB33"/>
    <mergeCell ref="BT31:BT32"/>
    <mergeCell ref="G32:G33"/>
    <mergeCell ref="H32:I32"/>
    <mergeCell ref="K32:L32"/>
    <mergeCell ref="M32:N32"/>
    <mergeCell ref="P32:Q32"/>
    <mergeCell ref="R32:S32"/>
    <mergeCell ref="U32:V32"/>
    <mergeCell ref="W32:X32"/>
    <mergeCell ref="Z32:AA32"/>
    <mergeCell ref="A37:G40"/>
    <mergeCell ref="H37:L40"/>
    <mergeCell ref="M37:Q40"/>
    <mergeCell ref="R37:V40"/>
    <mergeCell ref="W37:AA40"/>
    <mergeCell ref="AB37:AF40"/>
    <mergeCell ref="BT38:BU38"/>
    <mergeCell ref="AG37:AJ40"/>
    <mergeCell ref="AK37:AN40"/>
    <mergeCell ref="AO37:AR40"/>
    <mergeCell ref="AS37:AU40"/>
    <mergeCell ref="AV37:AY40"/>
    <mergeCell ref="P41:Q41"/>
    <mergeCell ref="AZ37:BC40"/>
    <mergeCell ref="BD37:BG40"/>
    <mergeCell ref="BH37:BJ40"/>
    <mergeCell ref="BP38:BQ38"/>
    <mergeCell ref="BR38:BS38"/>
    <mergeCell ref="AE41:AF41"/>
    <mergeCell ref="AI41:AJ44"/>
    <mergeCell ref="AK41:AL42"/>
    <mergeCell ref="AM41:AN44"/>
    <mergeCell ref="BV38:BW38"/>
    <mergeCell ref="BX38:BY38"/>
    <mergeCell ref="BZ38:CA38"/>
    <mergeCell ref="BO39:BO40"/>
    <mergeCell ref="A41:A44"/>
    <mergeCell ref="B41:F44"/>
    <mergeCell ref="G41:G42"/>
    <mergeCell ref="H41:L44"/>
    <mergeCell ref="M41:N41"/>
    <mergeCell ref="AG41:AH42"/>
    <mergeCell ref="AK43:AL44"/>
    <mergeCell ref="R41:S41"/>
    <mergeCell ref="U41:V41"/>
    <mergeCell ref="W41:X41"/>
    <mergeCell ref="Z41:AA41"/>
    <mergeCell ref="AB41:AC41"/>
    <mergeCell ref="AQ41:AR44"/>
    <mergeCell ref="AS41:AU44"/>
    <mergeCell ref="AV41:AW42"/>
    <mergeCell ref="AX41:AY44"/>
    <mergeCell ref="AZ41:BA42"/>
    <mergeCell ref="AO43:AP44"/>
    <mergeCell ref="AV43:AW44"/>
    <mergeCell ref="AZ43:BA44"/>
    <mergeCell ref="BB41:BC44"/>
    <mergeCell ref="BD41:BE42"/>
    <mergeCell ref="BF41:BG44"/>
    <mergeCell ref="BH41:BJ44"/>
    <mergeCell ref="BO41:BO42"/>
    <mergeCell ref="M42:Q42"/>
    <mergeCell ref="R42:V42"/>
    <mergeCell ref="W42:AA42"/>
    <mergeCell ref="AB42:AF42"/>
    <mergeCell ref="AO41:AP42"/>
    <mergeCell ref="G43:G44"/>
    <mergeCell ref="M43:N43"/>
    <mergeCell ref="P43:Q43"/>
    <mergeCell ref="R43:S43"/>
    <mergeCell ref="U43:V43"/>
    <mergeCell ref="W43:X43"/>
    <mergeCell ref="BD43:BE44"/>
    <mergeCell ref="BO43:BO44"/>
    <mergeCell ref="M44:Q44"/>
    <mergeCell ref="R44:V44"/>
    <mergeCell ref="W44:AA44"/>
    <mergeCell ref="AB44:AF44"/>
    <mergeCell ref="Z43:AA43"/>
    <mergeCell ref="AB43:AC43"/>
    <mergeCell ref="AE43:AF43"/>
    <mergeCell ref="AG43:AH44"/>
    <mergeCell ref="A45:A48"/>
    <mergeCell ref="B45:F48"/>
    <mergeCell ref="G45:G46"/>
    <mergeCell ref="H45:I45"/>
    <mergeCell ref="K45:L45"/>
    <mergeCell ref="M45:Q48"/>
    <mergeCell ref="G47:G48"/>
    <mergeCell ref="H47:I47"/>
    <mergeCell ref="K47:L47"/>
    <mergeCell ref="R45:S45"/>
    <mergeCell ref="U45:V45"/>
    <mergeCell ref="W45:X45"/>
    <mergeCell ref="Z45:AA45"/>
    <mergeCell ref="AB45:AC45"/>
    <mergeCell ref="AE45:AF45"/>
    <mergeCell ref="AG45:AH46"/>
    <mergeCell ref="AI45:AJ48"/>
    <mergeCell ref="AK45:AL46"/>
    <mergeCell ref="AM45:AN48"/>
    <mergeCell ref="AG47:AH48"/>
    <mergeCell ref="AK47:AL48"/>
    <mergeCell ref="BO45:BO46"/>
    <mergeCell ref="H46:L46"/>
    <mergeCell ref="R46:V46"/>
    <mergeCell ref="W46:AA46"/>
    <mergeCell ref="AB46:AF46"/>
    <mergeCell ref="AO45:AP46"/>
    <mergeCell ref="AQ45:AR48"/>
    <mergeCell ref="AS45:AU48"/>
    <mergeCell ref="AV45:AW46"/>
    <mergeCell ref="AX45:AY48"/>
    <mergeCell ref="AB47:AC47"/>
    <mergeCell ref="AE47:AF47"/>
    <mergeCell ref="BB45:BC48"/>
    <mergeCell ref="BD45:BE46"/>
    <mergeCell ref="BF45:BG48"/>
    <mergeCell ref="BH45:BJ48"/>
    <mergeCell ref="AZ45:BA46"/>
    <mergeCell ref="AO47:AP48"/>
    <mergeCell ref="AV47:AW48"/>
    <mergeCell ref="AZ47:BA48"/>
    <mergeCell ref="BD47:BE48"/>
    <mergeCell ref="BO47:BO48"/>
    <mergeCell ref="H48:L48"/>
    <mergeCell ref="R48:V48"/>
    <mergeCell ref="W48:AA48"/>
    <mergeCell ref="AB48:AF48"/>
    <mergeCell ref="R47:S47"/>
    <mergeCell ref="U47:V47"/>
    <mergeCell ref="W47:X47"/>
    <mergeCell ref="Z47:AA47"/>
    <mergeCell ref="A49:A52"/>
    <mergeCell ref="B49:F52"/>
    <mergeCell ref="G49:G50"/>
    <mergeCell ref="H49:I49"/>
    <mergeCell ref="K49:L49"/>
    <mergeCell ref="M49:N49"/>
    <mergeCell ref="G51:G52"/>
    <mergeCell ref="H51:I51"/>
    <mergeCell ref="K51:L51"/>
    <mergeCell ref="M51:N51"/>
    <mergeCell ref="P49:Q49"/>
    <mergeCell ref="R49:V52"/>
    <mergeCell ref="W49:X49"/>
    <mergeCell ref="Z49:AA49"/>
    <mergeCell ref="AB49:AC49"/>
    <mergeCell ref="AE49:AF49"/>
    <mergeCell ref="P51:Q51"/>
    <mergeCell ref="W51:X51"/>
    <mergeCell ref="Z51:AA51"/>
    <mergeCell ref="AB51:AC51"/>
    <mergeCell ref="AV51:AW52"/>
    <mergeCell ref="AZ51:BA52"/>
    <mergeCell ref="AG49:AH50"/>
    <mergeCell ref="AI49:AJ52"/>
    <mergeCell ref="AK49:AL50"/>
    <mergeCell ref="AM49:AN52"/>
    <mergeCell ref="BD49:BE50"/>
    <mergeCell ref="BF49:BG52"/>
    <mergeCell ref="BH49:BJ52"/>
    <mergeCell ref="BO49:BO50"/>
    <mergeCell ref="H50:L50"/>
    <mergeCell ref="M50:Q50"/>
    <mergeCell ref="W50:AA50"/>
    <mergeCell ref="AB50:AF50"/>
    <mergeCell ref="AO49:AP50"/>
    <mergeCell ref="AQ49:AR52"/>
    <mergeCell ref="BO51:BO52"/>
    <mergeCell ref="H52:L52"/>
    <mergeCell ref="M52:Q52"/>
    <mergeCell ref="W52:AA52"/>
    <mergeCell ref="AB52:AF52"/>
    <mergeCell ref="AE51:AF51"/>
    <mergeCell ref="AG51:AH52"/>
    <mergeCell ref="AK51:AL52"/>
    <mergeCell ref="AO51:AP52"/>
    <mergeCell ref="BB49:BC52"/>
    <mergeCell ref="M53:N53"/>
    <mergeCell ref="G55:G56"/>
    <mergeCell ref="H55:I55"/>
    <mergeCell ref="K55:L55"/>
    <mergeCell ref="M55:N55"/>
    <mergeCell ref="BD51:BE52"/>
    <mergeCell ref="AS49:AU52"/>
    <mergeCell ref="AV49:AW50"/>
    <mergeCell ref="AX49:AY52"/>
    <mergeCell ref="AZ49:BA50"/>
    <mergeCell ref="AE53:AF53"/>
    <mergeCell ref="P55:Q55"/>
    <mergeCell ref="R55:S55"/>
    <mergeCell ref="U55:V55"/>
    <mergeCell ref="AB55:AC55"/>
    <mergeCell ref="A53:A56"/>
    <mergeCell ref="B53:F56"/>
    <mergeCell ref="G53:G54"/>
    <mergeCell ref="H53:I53"/>
    <mergeCell ref="K53:L53"/>
    <mergeCell ref="AZ55:BA56"/>
    <mergeCell ref="AG53:AH54"/>
    <mergeCell ref="AI53:AJ56"/>
    <mergeCell ref="AK53:AL54"/>
    <mergeCell ref="AM53:AN56"/>
    <mergeCell ref="P53:Q53"/>
    <mergeCell ref="R53:S53"/>
    <mergeCell ref="U53:V53"/>
    <mergeCell ref="W53:AA56"/>
    <mergeCell ref="AB53:AC53"/>
    <mergeCell ref="BF53:BG56"/>
    <mergeCell ref="BH53:BJ56"/>
    <mergeCell ref="BO53:BO54"/>
    <mergeCell ref="H54:L54"/>
    <mergeCell ref="M54:Q54"/>
    <mergeCell ref="R54:V54"/>
    <mergeCell ref="AB54:AF54"/>
    <mergeCell ref="AO53:AP54"/>
    <mergeCell ref="AQ53:AR56"/>
    <mergeCell ref="AS53:AU56"/>
    <mergeCell ref="AE55:AF55"/>
    <mergeCell ref="AG55:AH56"/>
    <mergeCell ref="AK55:AL56"/>
    <mergeCell ref="AO55:AP56"/>
    <mergeCell ref="BB53:BC56"/>
    <mergeCell ref="BD53:BE54"/>
    <mergeCell ref="AV53:AW54"/>
    <mergeCell ref="AX53:AY56"/>
    <mergeCell ref="AZ53:BA54"/>
    <mergeCell ref="AV55:AW56"/>
    <mergeCell ref="G59:G60"/>
    <mergeCell ref="H59:I59"/>
    <mergeCell ref="K59:L59"/>
    <mergeCell ref="M59:N59"/>
    <mergeCell ref="BD55:BE56"/>
    <mergeCell ref="BO55:BO56"/>
    <mergeCell ref="H56:L56"/>
    <mergeCell ref="M56:Q56"/>
    <mergeCell ref="R56:V56"/>
    <mergeCell ref="AB56:AF56"/>
    <mergeCell ref="P59:Q59"/>
    <mergeCell ref="R59:S59"/>
    <mergeCell ref="U59:V59"/>
    <mergeCell ref="W59:X59"/>
    <mergeCell ref="A57:A60"/>
    <mergeCell ref="B57:F60"/>
    <mergeCell ref="G57:G58"/>
    <mergeCell ref="H57:I57"/>
    <mergeCell ref="K57:L57"/>
    <mergeCell ref="M57:N57"/>
    <mergeCell ref="AG57:AH58"/>
    <mergeCell ref="AI57:AJ60"/>
    <mergeCell ref="AK57:AL58"/>
    <mergeCell ref="AM57:AN60"/>
    <mergeCell ref="P57:Q57"/>
    <mergeCell ref="R57:S57"/>
    <mergeCell ref="U57:V57"/>
    <mergeCell ref="W57:X57"/>
    <mergeCell ref="Z57:AA57"/>
    <mergeCell ref="AB57:AF60"/>
    <mergeCell ref="AS57:AU60"/>
    <mergeCell ref="AV57:AW58"/>
    <mergeCell ref="AX57:AY60"/>
    <mergeCell ref="AZ57:BA58"/>
    <mergeCell ref="AV59:AW60"/>
    <mergeCell ref="AZ59:BA60"/>
    <mergeCell ref="BD57:BE58"/>
    <mergeCell ref="BF57:BG60"/>
    <mergeCell ref="BH57:BJ60"/>
    <mergeCell ref="BO57:BO58"/>
    <mergeCell ref="H58:L58"/>
    <mergeCell ref="M58:Q58"/>
    <mergeCell ref="R58:V58"/>
    <mergeCell ref="W58:AA58"/>
    <mergeCell ref="AO57:AP58"/>
    <mergeCell ref="AQ57:AR60"/>
    <mergeCell ref="BD59:BE60"/>
    <mergeCell ref="H60:L60"/>
    <mergeCell ref="M60:Q60"/>
    <mergeCell ref="R60:V60"/>
    <mergeCell ref="W60:AA60"/>
    <mergeCell ref="Z59:AA59"/>
    <mergeCell ref="AG59:AH60"/>
    <mergeCell ref="AK59:AL60"/>
    <mergeCell ref="AO59:AP60"/>
    <mergeCell ref="BB57:BC60"/>
  </mergeCells>
  <printOptions horizontalCentered="1"/>
  <pageMargins left="0.15748031496062992" right="0.15748031496062992" top="0.15748031496062992" bottom="0.15748031496062992" header="0.1968503937007874" footer="0.15748031496062992"/>
  <pageSetup horizontalDpi="600" verticalDpi="600" orientation="landscape" paperSize="9" scale="96" r:id="rId1"/>
  <colBreaks count="1" manualBreakCount="1">
    <brk id="6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4.421875" style="36" customWidth="1"/>
    <col min="2" max="2" width="9.421875" style="36" customWidth="1"/>
    <col min="3" max="3" width="7.421875" style="36" customWidth="1"/>
    <col min="4" max="4" width="22.7109375" style="35" customWidth="1"/>
    <col min="5" max="5" width="12.421875" style="35" customWidth="1"/>
    <col min="6" max="7" width="11.7109375" style="35" customWidth="1"/>
    <col min="8" max="8" width="3.8515625" style="35" customWidth="1"/>
    <col min="9" max="9" width="10.421875" style="36" customWidth="1"/>
    <col min="10" max="10" width="7.57421875" style="36" customWidth="1"/>
    <col min="11" max="11" width="23.00390625" style="35" customWidth="1"/>
    <col min="12" max="13" width="11.7109375" style="35" customWidth="1"/>
    <col min="14" max="16384" width="9.00390625" style="35" customWidth="1"/>
  </cols>
  <sheetData>
    <row r="1" spans="1:13" ht="21">
      <c r="A1" s="250" t="s">
        <v>49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3" spans="1:13" ht="14.25">
      <c r="A3" s="236"/>
      <c r="B3" s="236"/>
      <c r="C3" s="236"/>
      <c r="D3" s="236"/>
      <c r="E3" s="236"/>
      <c r="F3" s="236"/>
      <c r="G3" s="37"/>
      <c r="H3" s="236"/>
      <c r="I3" s="236"/>
      <c r="J3" s="236"/>
      <c r="K3" s="236"/>
      <c r="L3" s="236"/>
      <c r="M3" s="236"/>
    </row>
    <row r="4" spans="1:13" ht="13.5">
      <c r="A4" s="38"/>
      <c r="B4" s="38"/>
      <c r="C4" s="38"/>
      <c r="D4" s="38" t="s">
        <v>50</v>
      </c>
      <c r="E4" s="243"/>
      <c r="F4" s="244"/>
      <c r="G4" s="39"/>
      <c r="H4" s="38"/>
      <c r="I4" s="38"/>
      <c r="J4" s="38"/>
      <c r="K4" s="38" t="s">
        <v>51</v>
      </c>
      <c r="L4" s="243"/>
      <c r="M4" s="244"/>
    </row>
    <row r="5" spans="1:13" ht="13.5">
      <c r="A5" s="40"/>
      <c r="B5" s="41"/>
      <c r="C5" s="40"/>
      <c r="D5" s="42"/>
      <c r="E5" s="237"/>
      <c r="F5" s="238"/>
      <c r="G5" s="43"/>
      <c r="H5" s="44">
        <v>1</v>
      </c>
      <c r="I5" s="45" t="s">
        <v>112</v>
      </c>
      <c r="J5" s="45">
        <v>42981</v>
      </c>
      <c r="K5" s="46" t="s">
        <v>113</v>
      </c>
      <c r="L5" s="247" t="s">
        <v>114</v>
      </c>
      <c r="M5" s="249"/>
    </row>
    <row r="6" spans="1:13" ht="13.5">
      <c r="A6" s="47"/>
      <c r="B6" s="48"/>
      <c r="C6" s="47"/>
      <c r="D6" s="49"/>
      <c r="E6" s="245"/>
      <c r="F6" s="246"/>
      <c r="G6" s="43"/>
      <c r="H6" s="247"/>
      <c r="I6" s="248"/>
      <c r="J6" s="248"/>
      <c r="K6" s="248"/>
      <c r="L6" s="248"/>
      <c r="M6" s="249"/>
    </row>
    <row r="7" spans="1:13" ht="13.5">
      <c r="A7" s="40"/>
      <c r="B7" s="41"/>
      <c r="C7" s="40"/>
      <c r="D7" s="42"/>
      <c r="E7" s="245"/>
      <c r="F7" s="246"/>
      <c r="G7" s="43"/>
      <c r="H7" s="40"/>
      <c r="I7" s="41"/>
      <c r="J7" s="40"/>
      <c r="K7" s="42"/>
      <c r="L7" s="237"/>
      <c r="M7" s="238"/>
    </row>
    <row r="8" spans="1:13" ht="13.5">
      <c r="A8" s="50"/>
      <c r="B8" s="50"/>
      <c r="C8" s="50"/>
      <c r="D8" s="51"/>
      <c r="E8" s="234"/>
      <c r="F8" s="235"/>
      <c r="G8" s="43"/>
      <c r="H8" s="40"/>
      <c r="I8" s="41"/>
      <c r="J8" s="40"/>
      <c r="K8" s="42"/>
      <c r="L8" s="237"/>
      <c r="M8" s="238"/>
    </row>
    <row r="9" spans="1:13" ht="13.5">
      <c r="A9" s="50"/>
      <c r="B9" s="50"/>
      <c r="C9" s="50"/>
      <c r="D9" s="51"/>
      <c r="E9" s="234"/>
      <c r="F9" s="235"/>
      <c r="G9" s="43"/>
      <c r="H9" s="40"/>
      <c r="I9" s="41"/>
      <c r="J9" s="40"/>
      <c r="K9" s="42"/>
      <c r="L9" s="237"/>
      <c r="M9" s="238"/>
    </row>
    <row r="10" spans="1:13" ht="13.5">
      <c r="A10" s="50"/>
      <c r="B10" s="50"/>
      <c r="C10" s="50"/>
      <c r="D10" s="51"/>
      <c r="E10" s="234"/>
      <c r="F10" s="235"/>
      <c r="G10" s="43"/>
      <c r="H10" s="40"/>
      <c r="I10" s="41"/>
      <c r="J10" s="44"/>
      <c r="K10" s="46"/>
      <c r="L10" s="237"/>
      <c r="M10" s="238"/>
    </row>
    <row r="11" spans="1:13" ht="13.5">
      <c r="A11" s="50"/>
      <c r="B11" s="50"/>
      <c r="C11" s="50"/>
      <c r="D11" s="51"/>
      <c r="E11" s="234"/>
      <c r="F11" s="235"/>
      <c r="G11" s="43"/>
      <c r="H11" s="40"/>
      <c r="I11" s="41"/>
      <c r="J11" s="44"/>
      <c r="K11" s="46"/>
      <c r="L11" s="237"/>
      <c r="M11" s="238"/>
    </row>
    <row r="12" spans="1:13" ht="13.5">
      <c r="A12" s="50"/>
      <c r="B12" s="50"/>
      <c r="C12" s="50"/>
      <c r="D12" s="51"/>
      <c r="E12" s="234"/>
      <c r="F12" s="235"/>
      <c r="G12" s="43"/>
      <c r="H12" s="40"/>
      <c r="I12" s="41"/>
      <c r="J12" s="40"/>
      <c r="K12" s="42"/>
      <c r="L12" s="237"/>
      <c r="M12" s="238"/>
    </row>
    <row r="13" spans="1:13" ht="13.5">
      <c r="A13" s="50"/>
      <c r="B13" s="50"/>
      <c r="C13" s="50"/>
      <c r="D13" s="51"/>
      <c r="E13" s="234"/>
      <c r="F13" s="235"/>
      <c r="G13" s="43"/>
      <c r="H13" s="40"/>
      <c r="I13" s="41"/>
      <c r="J13" s="40"/>
      <c r="K13" s="42"/>
      <c r="L13" s="237"/>
      <c r="M13" s="238"/>
    </row>
    <row r="14" spans="1:13" ht="13.5">
      <c r="A14" s="50"/>
      <c r="B14" s="50"/>
      <c r="C14" s="50"/>
      <c r="D14" s="51"/>
      <c r="E14" s="234"/>
      <c r="F14" s="235"/>
      <c r="G14" s="43"/>
      <c r="H14" s="50"/>
      <c r="I14" s="50"/>
      <c r="J14" s="50"/>
      <c r="K14" s="51"/>
      <c r="L14" s="234"/>
      <c r="M14" s="235"/>
    </row>
    <row r="15" spans="1:13" ht="13.5">
      <c r="A15" s="50"/>
      <c r="B15" s="50"/>
      <c r="C15" s="50"/>
      <c r="D15" s="51"/>
      <c r="E15" s="234"/>
      <c r="F15" s="235"/>
      <c r="G15" s="43"/>
      <c r="H15" s="50"/>
      <c r="I15" s="50"/>
      <c r="J15" s="50"/>
      <c r="K15" s="51"/>
      <c r="L15" s="234"/>
      <c r="M15" s="235"/>
    </row>
    <row r="16" spans="1:13" ht="13.5">
      <c r="A16" s="50"/>
      <c r="B16" s="50"/>
      <c r="C16" s="50"/>
      <c r="D16" s="51"/>
      <c r="E16" s="234"/>
      <c r="F16" s="235"/>
      <c r="G16" s="43"/>
      <c r="H16" s="50"/>
      <c r="I16" s="50"/>
      <c r="J16" s="50"/>
      <c r="K16" s="51"/>
      <c r="L16" s="234"/>
      <c r="M16" s="235"/>
    </row>
    <row r="17" spans="1:13" ht="13.5">
      <c r="A17" s="50"/>
      <c r="B17" s="50"/>
      <c r="C17" s="50"/>
      <c r="D17" s="51"/>
      <c r="E17" s="234"/>
      <c r="F17" s="235"/>
      <c r="G17" s="43"/>
      <c r="H17" s="50"/>
      <c r="I17" s="50"/>
      <c r="J17" s="50"/>
      <c r="K17" s="51"/>
      <c r="L17" s="234"/>
      <c r="M17" s="235"/>
    </row>
    <row r="18" spans="1:13" ht="13.5">
      <c r="A18" s="50"/>
      <c r="B18" s="50"/>
      <c r="C18" s="50"/>
      <c r="D18" s="51"/>
      <c r="E18" s="234"/>
      <c r="F18" s="235"/>
      <c r="G18" s="43"/>
      <c r="H18" s="50"/>
      <c r="I18" s="50"/>
      <c r="J18" s="50"/>
      <c r="K18" s="51"/>
      <c r="L18" s="234"/>
      <c r="M18" s="235"/>
    </row>
    <row r="19" spans="1:13" ht="13.5">
      <c r="A19" s="50"/>
      <c r="B19" s="50"/>
      <c r="C19" s="50"/>
      <c r="D19" s="51"/>
      <c r="E19" s="234"/>
      <c r="F19" s="235"/>
      <c r="G19" s="43"/>
      <c r="H19" s="50"/>
      <c r="I19" s="50"/>
      <c r="J19" s="50"/>
      <c r="K19" s="51"/>
      <c r="L19" s="234"/>
      <c r="M19" s="235"/>
    </row>
    <row r="20" spans="1:13" ht="14.25">
      <c r="A20" s="236"/>
      <c r="B20" s="236"/>
      <c r="C20" s="236"/>
      <c r="D20" s="236"/>
      <c r="E20" s="236"/>
      <c r="F20" s="236"/>
      <c r="G20" s="52"/>
      <c r="H20" s="236"/>
      <c r="I20" s="236"/>
      <c r="J20" s="236"/>
      <c r="K20" s="236"/>
      <c r="L20" s="236"/>
      <c r="M20" s="236"/>
    </row>
    <row r="21" spans="1:13" ht="13.5">
      <c r="A21" s="38"/>
      <c r="B21" s="38"/>
      <c r="C21" s="38"/>
      <c r="D21" s="38" t="s">
        <v>52</v>
      </c>
      <c r="E21" s="243"/>
      <c r="F21" s="244"/>
      <c r="G21" s="39"/>
      <c r="H21" s="38"/>
      <c r="I21" s="38"/>
      <c r="J21" s="38"/>
      <c r="K21" s="38" t="s">
        <v>53</v>
      </c>
      <c r="L21" s="243"/>
      <c r="M21" s="244"/>
    </row>
    <row r="22" spans="1:13" ht="13.5">
      <c r="A22" s="40">
        <v>1</v>
      </c>
      <c r="B22" s="41" t="s">
        <v>56</v>
      </c>
      <c r="C22" s="41">
        <v>42854</v>
      </c>
      <c r="D22" s="42" t="s">
        <v>58</v>
      </c>
      <c r="E22" s="237" t="s">
        <v>57</v>
      </c>
      <c r="F22" s="238"/>
      <c r="G22" s="43"/>
      <c r="H22" s="40">
        <v>1</v>
      </c>
      <c r="I22" s="41" t="s">
        <v>60</v>
      </c>
      <c r="J22" s="41">
        <v>42858</v>
      </c>
      <c r="K22" s="42" t="s">
        <v>61</v>
      </c>
      <c r="L22" s="237" t="s">
        <v>57</v>
      </c>
      <c r="M22" s="238"/>
    </row>
    <row r="23" spans="1:13" ht="13.5">
      <c r="A23" s="40"/>
      <c r="B23" s="41"/>
      <c r="C23" s="40"/>
      <c r="D23" s="42"/>
      <c r="E23" s="237"/>
      <c r="F23" s="238"/>
      <c r="G23" s="43"/>
      <c r="H23" s="40">
        <v>2</v>
      </c>
      <c r="I23" s="41" t="s">
        <v>69</v>
      </c>
      <c r="J23" s="41">
        <v>42876</v>
      </c>
      <c r="K23" s="42" t="s">
        <v>70</v>
      </c>
      <c r="L23" s="237" t="s">
        <v>71</v>
      </c>
      <c r="M23" s="238"/>
    </row>
    <row r="24" spans="1:13" ht="13.5">
      <c r="A24" s="40"/>
      <c r="B24" s="41"/>
      <c r="C24" s="40"/>
      <c r="D24" s="42"/>
      <c r="E24" s="237"/>
      <c r="F24" s="238"/>
      <c r="G24" s="43"/>
      <c r="H24" s="40"/>
      <c r="I24" s="41"/>
      <c r="J24" s="40"/>
      <c r="K24" s="42"/>
      <c r="L24" s="237"/>
      <c r="M24" s="238"/>
    </row>
    <row r="25" spans="1:13" ht="13.5">
      <c r="A25" s="40"/>
      <c r="B25" s="41"/>
      <c r="C25" s="40"/>
      <c r="D25" s="42"/>
      <c r="E25" s="237"/>
      <c r="F25" s="238"/>
      <c r="G25" s="43"/>
      <c r="H25" s="40"/>
      <c r="I25" s="41"/>
      <c r="J25" s="40"/>
      <c r="K25" s="42"/>
      <c r="L25" s="237"/>
      <c r="M25" s="238"/>
    </row>
    <row r="26" spans="1:13" ht="13.5">
      <c r="A26" s="40"/>
      <c r="B26" s="41"/>
      <c r="C26" s="40"/>
      <c r="D26" s="42"/>
      <c r="E26" s="237"/>
      <c r="F26" s="238"/>
      <c r="G26" s="43"/>
      <c r="H26" s="40"/>
      <c r="I26" s="41"/>
      <c r="J26" s="40"/>
      <c r="K26" s="42"/>
      <c r="L26" s="237"/>
      <c r="M26" s="238"/>
    </row>
    <row r="27" spans="1:13" ht="13.5">
      <c r="A27" s="40"/>
      <c r="B27" s="41"/>
      <c r="C27" s="40"/>
      <c r="D27" s="42"/>
      <c r="E27" s="237"/>
      <c r="F27" s="238"/>
      <c r="G27" s="43"/>
      <c r="H27" s="40"/>
      <c r="I27" s="41"/>
      <c r="J27" s="40"/>
      <c r="K27" s="42"/>
      <c r="L27" s="237"/>
      <c r="M27" s="238"/>
    </row>
    <row r="28" spans="1:13" ht="13.5">
      <c r="A28" s="40"/>
      <c r="B28" s="41"/>
      <c r="C28" s="40"/>
      <c r="D28" s="42"/>
      <c r="E28" s="237"/>
      <c r="F28" s="238"/>
      <c r="G28" s="43"/>
      <c r="H28" s="40"/>
      <c r="I28" s="41"/>
      <c r="J28" s="40"/>
      <c r="K28" s="42"/>
      <c r="L28" s="237"/>
      <c r="M28" s="238"/>
    </row>
    <row r="29" spans="1:13" ht="13.5">
      <c r="A29" s="40"/>
      <c r="B29" s="41"/>
      <c r="C29" s="40"/>
      <c r="D29" s="42"/>
      <c r="E29" s="237"/>
      <c r="F29" s="238"/>
      <c r="G29" s="43"/>
      <c r="H29" s="40"/>
      <c r="I29" s="41"/>
      <c r="J29" s="40"/>
      <c r="K29" s="42"/>
      <c r="L29" s="237"/>
      <c r="M29" s="238"/>
    </row>
    <row r="30" spans="1:13" ht="13.5">
      <c r="A30" s="40"/>
      <c r="B30" s="41"/>
      <c r="C30" s="40"/>
      <c r="D30" s="42"/>
      <c r="E30" s="237"/>
      <c r="F30" s="238"/>
      <c r="G30" s="43"/>
      <c r="H30" s="40"/>
      <c r="I30" s="41"/>
      <c r="J30" s="40"/>
      <c r="K30" s="42"/>
      <c r="L30" s="237"/>
      <c r="M30" s="238"/>
    </row>
    <row r="31" spans="1:13" ht="13.5">
      <c r="A31" s="50"/>
      <c r="B31" s="50"/>
      <c r="C31" s="50"/>
      <c r="D31" s="51"/>
      <c r="E31" s="234"/>
      <c r="F31" s="235"/>
      <c r="G31" s="43"/>
      <c r="H31" s="50"/>
      <c r="I31" s="50"/>
      <c r="J31" s="50"/>
      <c r="K31" s="51"/>
      <c r="L31" s="234"/>
      <c r="M31" s="235"/>
    </row>
    <row r="32" spans="1:13" ht="13.5">
      <c r="A32" s="50"/>
      <c r="B32" s="50"/>
      <c r="C32" s="50"/>
      <c r="D32" s="51"/>
      <c r="E32" s="234"/>
      <c r="F32" s="235"/>
      <c r="G32" s="43"/>
      <c r="H32" s="50"/>
      <c r="I32" s="50"/>
      <c r="J32" s="50"/>
      <c r="K32" s="51"/>
      <c r="L32" s="234"/>
      <c r="M32" s="235"/>
    </row>
    <row r="33" spans="1:13" ht="13.5">
      <c r="A33" s="50"/>
      <c r="B33" s="50"/>
      <c r="C33" s="50"/>
      <c r="D33" s="51"/>
      <c r="E33" s="234"/>
      <c r="F33" s="235"/>
      <c r="G33" s="43"/>
      <c r="H33" s="50"/>
      <c r="I33" s="50"/>
      <c r="J33" s="50"/>
      <c r="K33" s="51"/>
      <c r="L33" s="234"/>
      <c r="M33" s="235"/>
    </row>
    <row r="34" spans="1:13" ht="13.5">
      <c r="A34" s="50"/>
      <c r="B34" s="50"/>
      <c r="C34" s="50"/>
      <c r="D34" s="51"/>
      <c r="E34" s="234"/>
      <c r="F34" s="235"/>
      <c r="G34" s="43"/>
      <c r="H34" s="50"/>
      <c r="I34" s="50"/>
      <c r="J34" s="50"/>
      <c r="K34" s="51"/>
      <c r="L34" s="234"/>
      <c r="M34" s="235"/>
    </row>
    <row r="35" spans="1:13" ht="13.5">
      <c r="A35" s="50"/>
      <c r="B35" s="50"/>
      <c r="C35" s="50"/>
      <c r="D35" s="51"/>
      <c r="E35" s="234"/>
      <c r="F35" s="235"/>
      <c r="G35" s="43"/>
      <c r="H35" s="50"/>
      <c r="I35" s="50"/>
      <c r="J35" s="50"/>
      <c r="K35" s="51"/>
      <c r="L35" s="234"/>
      <c r="M35" s="235"/>
    </row>
    <row r="36" spans="1:13" ht="13.5">
      <c r="A36" s="50"/>
      <c r="B36" s="50"/>
      <c r="C36" s="50"/>
      <c r="D36" s="51"/>
      <c r="E36" s="234"/>
      <c r="F36" s="235"/>
      <c r="G36" s="43"/>
      <c r="H36" s="50"/>
      <c r="I36" s="50"/>
      <c r="J36" s="50"/>
      <c r="K36" s="51"/>
      <c r="L36" s="234"/>
      <c r="M36" s="235"/>
    </row>
    <row r="37" spans="1:13" ht="14.25">
      <c r="A37" s="236"/>
      <c r="B37" s="236"/>
      <c r="C37" s="236"/>
      <c r="D37" s="236"/>
      <c r="E37" s="236"/>
      <c r="F37" s="236"/>
      <c r="G37" s="52"/>
      <c r="H37" s="236"/>
      <c r="I37" s="236"/>
      <c r="J37" s="236"/>
      <c r="K37" s="236"/>
      <c r="L37" s="236"/>
      <c r="M37" s="236"/>
    </row>
    <row r="38" spans="1:13" ht="13.5">
      <c r="A38" s="38"/>
      <c r="B38" s="38"/>
      <c r="C38" s="38"/>
      <c r="D38" s="38" t="s">
        <v>54</v>
      </c>
      <c r="E38" s="243"/>
      <c r="F38" s="244"/>
      <c r="G38" s="39"/>
      <c r="H38" s="38"/>
      <c r="I38" s="38"/>
      <c r="J38" s="38"/>
      <c r="K38" s="38" t="s">
        <v>55</v>
      </c>
      <c r="L38" s="243"/>
      <c r="M38" s="244"/>
    </row>
    <row r="39" spans="1:13" ht="13.5">
      <c r="A39" s="62">
        <v>1</v>
      </c>
      <c r="B39" s="63" t="s">
        <v>69</v>
      </c>
      <c r="C39" s="63">
        <v>42876</v>
      </c>
      <c r="D39" s="64" t="s">
        <v>72</v>
      </c>
      <c r="E39" s="239" t="s">
        <v>76</v>
      </c>
      <c r="F39" s="240"/>
      <c r="G39" s="43"/>
      <c r="H39" s="40"/>
      <c r="I39" s="41"/>
      <c r="J39" s="40"/>
      <c r="K39" s="42"/>
      <c r="L39" s="237"/>
      <c r="M39" s="238"/>
    </row>
    <row r="40" spans="1:13" ht="13.5">
      <c r="A40" s="40"/>
      <c r="B40" s="41"/>
      <c r="C40" s="40"/>
      <c r="D40" s="42"/>
      <c r="E40" s="237"/>
      <c r="F40" s="238"/>
      <c r="G40" s="43"/>
      <c r="H40" s="40"/>
      <c r="I40" s="41"/>
      <c r="J40" s="40"/>
      <c r="K40" s="42"/>
      <c r="L40" s="237"/>
      <c r="M40" s="238"/>
    </row>
    <row r="41" spans="1:13" ht="13.5">
      <c r="A41" s="40"/>
      <c r="B41" s="41"/>
      <c r="C41" s="40"/>
      <c r="D41" s="42"/>
      <c r="E41" s="237"/>
      <c r="F41" s="238"/>
      <c r="G41" s="43"/>
      <c r="H41" s="40"/>
      <c r="I41" s="41"/>
      <c r="J41" s="40"/>
      <c r="K41" s="42"/>
      <c r="L41" s="241"/>
      <c r="M41" s="242"/>
    </row>
    <row r="42" spans="1:13" ht="13.5">
      <c r="A42" s="40"/>
      <c r="B42" s="41"/>
      <c r="C42" s="40"/>
      <c r="D42" s="42"/>
      <c r="E42" s="237"/>
      <c r="F42" s="238"/>
      <c r="G42" s="43"/>
      <c r="H42" s="40"/>
      <c r="I42" s="41"/>
      <c r="J42" s="40"/>
      <c r="K42" s="42"/>
      <c r="L42" s="237"/>
      <c r="M42" s="238"/>
    </row>
    <row r="43" spans="1:13" ht="13.5">
      <c r="A43" s="40"/>
      <c r="B43" s="41"/>
      <c r="C43" s="40"/>
      <c r="D43" s="42"/>
      <c r="E43" s="237"/>
      <c r="F43" s="238"/>
      <c r="G43" s="43"/>
      <c r="H43" s="40"/>
      <c r="I43" s="41"/>
      <c r="J43" s="40"/>
      <c r="K43" s="42"/>
      <c r="L43" s="237"/>
      <c r="M43" s="238"/>
    </row>
    <row r="44" spans="1:13" ht="13.5">
      <c r="A44" s="40"/>
      <c r="B44" s="41"/>
      <c r="C44" s="40"/>
      <c r="D44" s="42"/>
      <c r="E44" s="237"/>
      <c r="F44" s="238"/>
      <c r="G44" s="43"/>
      <c r="H44" s="40"/>
      <c r="I44" s="41"/>
      <c r="J44" s="40"/>
      <c r="K44" s="42"/>
      <c r="L44" s="237"/>
      <c r="M44" s="238"/>
    </row>
    <row r="45" spans="1:13" ht="13.5">
      <c r="A45" s="40"/>
      <c r="B45" s="41"/>
      <c r="C45" s="40"/>
      <c r="D45" s="42"/>
      <c r="E45" s="237"/>
      <c r="F45" s="238"/>
      <c r="G45" s="43"/>
      <c r="H45" s="40"/>
      <c r="I45" s="41"/>
      <c r="J45" s="40"/>
      <c r="K45" s="42"/>
      <c r="L45" s="237"/>
      <c r="M45" s="238"/>
    </row>
    <row r="46" spans="1:13" ht="13.5">
      <c r="A46" s="40"/>
      <c r="B46" s="41"/>
      <c r="C46" s="40"/>
      <c r="D46" s="42"/>
      <c r="E46" s="237"/>
      <c r="F46" s="238"/>
      <c r="G46" s="43"/>
      <c r="H46" s="40"/>
      <c r="I46" s="41"/>
      <c r="J46" s="40"/>
      <c r="K46" s="42"/>
      <c r="L46" s="237"/>
      <c r="M46" s="238"/>
    </row>
    <row r="47" spans="1:13" ht="13.5">
      <c r="A47" s="40"/>
      <c r="B47" s="41"/>
      <c r="C47" s="40"/>
      <c r="D47" s="42"/>
      <c r="E47" s="53"/>
      <c r="F47" s="54"/>
      <c r="G47" s="43"/>
      <c r="H47" s="55"/>
      <c r="I47" s="41"/>
      <c r="J47" s="40"/>
      <c r="K47" s="42"/>
      <c r="L47" s="237"/>
      <c r="M47" s="238"/>
    </row>
    <row r="48" spans="1:13" ht="13.5">
      <c r="A48" s="40"/>
      <c r="B48" s="41"/>
      <c r="C48" s="40"/>
      <c r="D48" s="42"/>
      <c r="E48" s="53"/>
      <c r="F48" s="54"/>
      <c r="G48" s="43"/>
      <c r="H48" s="40"/>
      <c r="I48" s="41"/>
      <c r="J48" s="40"/>
      <c r="K48" s="42"/>
      <c r="L48" s="237"/>
      <c r="M48" s="235"/>
    </row>
    <row r="49" spans="1:13" ht="13.5">
      <c r="A49" s="50"/>
      <c r="B49" s="50"/>
      <c r="C49" s="50"/>
      <c r="D49" s="51"/>
      <c r="E49" s="234"/>
      <c r="F49" s="235"/>
      <c r="G49" s="43"/>
      <c r="H49" s="50"/>
      <c r="I49" s="50"/>
      <c r="J49" s="50"/>
      <c r="K49" s="51"/>
      <c r="L49" s="234"/>
      <c r="M49" s="235"/>
    </row>
    <row r="50" spans="1:13" ht="13.5">
      <c r="A50" s="50"/>
      <c r="B50" s="50"/>
      <c r="C50" s="50"/>
      <c r="D50" s="51"/>
      <c r="E50" s="234"/>
      <c r="F50" s="235"/>
      <c r="G50" s="43"/>
      <c r="H50" s="50"/>
      <c r="I50" s="50"/>
      <c r="J50" s="50"/>
      <c r="K50" s="51"/>
      <c r="L50" s="234"/>
      <c r="M50" s="235"/>
    </row>
    <row r="51" spans="1:13" ht="13.5">
      <c r="A51" s="50"/>
      <c r="B51" s="50"/>
      <c r="C51" s="50"/>
      <c r="D51" s="51"/>
      <c r="E51" s="234"/>
      <c r="F51" s="235"/>
      <c r="G51" s="43"/>
      <c r="H51" s="50"/>
      <c r="I51" s="50"/>
      <c r="J51" s="50"/>
      <c r="K51" s="51"/>
      <c r="L51" s="234"/>
      <c r="M51" s="235"/>
    </row>
    <row r="52" spans="1:13" ht="13.5">
      <c r="A52" s="50"/>
      <c r="B52" s="50"/>
      <c r="C52" s="50"/>
      <c r="D52" s="51"/>
      <c r="E52" s="234"/>
      <c r="F52" s="235"/>
      <c r="G52" s="43"/>
      <c r="H52" s="50"/>
      <c r="I52" s="50"/>
      <c r="J52" s="50"/>
      <c r="K52" s="51"/>
      <c r="L52" s="234"/>
      <c r="M52" s="235"/>
    </row>
    <row r="53" spans="1:13" ht="13.5">
      <c r="A53" s="50"/>
      <c r="B53" s="50"/>
      <c r="C53" s="50"/>
      <c r="D53" s="51"/>
      <c r="E53" s="234"/>
      <c r="F53" s="235"/>
      <c r="G53" s="43"/>
      <c r="H53" s="50"/>
      <c r="I53" s="50"/>
      <c r="J53" s="50"/>
      <c r="K53" s="51"/>
      <c r="L53" s="234"/>
      <c r="M53" s="235"/>
    </row>
    <row r="54" spans="1:13" ht="14.25">
      <c r="A54" s="236"/>
      <c r="B54" s="236"/>
      <c r="C54" s="236"/>
      <c r="D54" s="236"/>
      <c r="E54" s="236"/>
      <c r="F54" s="236"/>
      <c r="G54" s="52"/>
      <c r="H54" s="236"/>
      <c r="I54" s="236"/>
      <c r="J54" s="236"/>
      <c r="K54" s="236"/>
      <c r="L54" s="236"/>
      <c r="M54" s="236"/>
    </row>
  </sheetData>
  <sheetProtection/>
  <mergeCells count="103">
    <mergeCell ref="A1:M1"/>
    <mergeCell ref="A3:F3"/>
    <mergeCell ref="H3:M3"/>
    <mergeCell ref="E4:F4"/>
    <mergeCell ref="L4:M4"/>
    <mergeCell ref="E5:F5"/>
    <mergeCell ref="L5:M5"/>
    <mergeCell ref="E6:F6"/>
    <mergeCell ref="H6:M6"/>
    <mergeCell ref="E7:F7"/>
    <mergeCell ref="L7:M7"/>
    <mergeCell ref="E8:F8"/>
    <mergeCell ref="L8:M8"/>
    <mergeCell ref="E9:F9"/>
    <mergeCell ref="L9:M9"/>
    <mergeCell ref="E10:F10"/>
    <mergeCell ref="L10:M10"/>
    <mergeCell ref="E11:F11"/>
    <mergeCell ref="L11:M11"/>
    <mergeCell ref="E12:F12"/>
    <mergeCell ref="L12:M12"/>
    <mergeCell ref="E13:F13"/>
    <mergeCell ref="L13:M13"/>
    <mergeCell ref="E14:F14"/>
    <mergeCell ref="L14:M14"/>
    <mergeCell ref="E15:F15"/>
    <mergeCell ref="L15:M15"/>
    <mergeCell ref="E16:F16"/>
    <mergeCell ref="L16:M16"/>
    <mergeCell ref="E17:F17"/>
    <mergeCell ref="L17:M17"/>
    <mergeCell ref="E18:F18"/>
    <mergeCell ref="L18:M18"/>
    <mergeCell ref="E19:F19"/>
    <mergeCell ref="L19:M19"/>
    <mergeCell ref="A20:F20"/>
    <mergeCell ref="H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E26:F26"/>
    <mergeCell ref="L26:M26"/>
    <mergeCell ref="E27:F27"/>
    <mergeCell ref="L27:M27"/>
    <mergeCell ref="E28:F28"/>
    <mergeCell ref="L28:M28"/>
    <mergeCell ref="E29:F29"/>
    <mergeCell ref="L29:M29"/>
    <mergeCell ref="E30:F30"/>
    <mergeCell ref="L30:M30"/>
    <mergeCell ref="E31:F31"/>
    <mergeCell ref="L31:M31"/>
    <mergeCell ref="E32:F32"/>
    <mergeCell ref="L32:M32"/>
    <mergeCell ref="E33:F33"/>
    <mergeCell ref="L33:M33"/>
    <mergeCell ref="E34:F34"/>
    <mergeCell ref="L34:M34"/>
    <mergeCell ref="E35:F35"/>
    <mergeCell ref="L35:M35"/>
    <mergeCell ref="E36:F36"/>
    <mergeCell ref="L36:M36"/>
    <mergeCell ref="A37:F37"/>
    <mergeCell ref="H37:M37"/>
    <mergeCell ref="E38:F38"/>
    <mergeCell ref="L38:M38"/>
    <mergeCell ref="E39:F39"/>
    <mergeCell ref="L39:M39"/>
    <mergeCell ref="E40:F40"/>
    <mergeCell ref="L40:M40"/>
    <mergeCell ref="E41:F41"/>
    <mergeCell ref="L41:M41"/>
    <mergeCell ref="E42:F42"/>
    <mergeCell ref="L42:M42"/>
    <mergeCell ref="E43:F43"/>
    <mergeCell ref="L43:M43"/>
    <mergeCell ref="E44:F44"/>
    <mergeCell ref="L44:M44"/>
    <mergeCell ref="E45:F45"/>
    <mergeCell ref="L45:M45"/>
    <mergeCell ref="E46:F46"/>
    <mergeCell ref="L46:M46"/>
    <mergeCell ref="L47:M47"/>
    <mergeCell ref="L48:M48"/>
    <mergeCell ref="E49:F49"/>
    <mergeCell ref="L49:M49"/>
    <mergeCell ref="E50:F50"/>
    <mergeCell ref="L50:M50"/>
    <mergeCell ref="E51:F51"/>
    <mergeCell ref="L51:M51"/>
    <mergeCell ref="E52:F52"/>
    <mergeCell ref="L52:M52"/>
    <mergeCell ref="E53:F53"/>
    <mergeCell ref="L53:M53"/>
    <mergeCell ref="A54:F54"/>
    <mergeCell ref="H54:M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sendai104</dc:creator>
  <cp:keywords/>
  <dc:description/>
  <cp:lastModifiedBy>sendai104</cp:lastModifiedBy>
  <cp:lastPrinted>2017-03-05T23:58:57Z</cp:lastPrinted>
  <dcterms:created xsi:type="dcterms:W3CDTF">2017-03-05T23:22:24Z</dcterms:created>
  <dcterms:modified xsi:type="dcterms:W3CDTF">2017-09-03T23:05:07Z</dcterms:modified>
  <cp:category/>
  <cp:version/>
  <cp:contentType/>
  <cp:contentStatus/>
</cp:coreProperties>
</file>